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K Slany\vysledky zavodu\pripravky 2017\"/>
    </mc:Choice>
  </mc:AlternateContent>
  <bookViews>
    <workbookView xWindow="0" yWindow="0" windowWidth="19200" windowHeight="7650"/>
  </bookViews>
  <sheets>
    <sheet name="2011" sheetId="1" r:id="rId1"/>
    <sheet name="2010" sheetId="2" r:id="rId2"/>
  </sheets>
  <definedNames>
    <definedName name="_xlnm._FilterDatabase" localSheetId="1" hidden="1">'2010'!$B$3:$P$61</definedName>
    <definedName name="_xlnm._FilterDatabase" localSheetId="0" hidden="1">'2011'!$B$3:$P$43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19" i="1"/>
  <c r="N21" i="1"/>
  <c r="N36" i="1"/>
  <c r="N33" i="1"/>
  <c r="N39" i="1"/>
  <c r="N31" i="1"/>
  <c r="N43" i="1"/>
  <c r="N41" i="1"/>
  <c r="N5" i="1"/>
  <c r="N12" i="1"/>
  <c r="N7" i="1"/>
  <c r="N26" i="1"/>
  <c r="N42" i="1"/>
  <c r="N37" i="1"/>
  <c r="N28" i="1"/>
  <c r="N34" i="1"/>
  <c r="N8" i="1"/>
  <c r="N9" i="1"/>
  <c r="N29" i="1"/>
  <c r="N13" i="1"/>
  <c r="N20" i="1"/>
  <c r="N24" i="1"/>
  <c r="N35" i="1"/>
  <c r="N6" i="1"/>
  <c r="N15" i="1"/>
  <c r="N25" i="1"/>
  <c r="N32" i="1"/>
  <c r="N17" i="1"/>
  <c r="N40" i="1"/>
  <c r="N11" i="1"/>
  <c r="N22" i="1"/>
  <c r="N38" i="1"/>
  <c r="N18" i="1"/>
  <c r="N16" i="1"/>
  <c r="N14" i="1"/>
  <c r="N23" i="1"/>
  <c r="N30" i="1"/>
  <c r="N10" i="1"/>
  <c r="N27" i="1"/>
  <c r="K4" i="1"/>
  <c r="K19" i="1"/>
  <c r="K21" i="1"/>
  <c r="K36" i="1"/>
  <c r="K33" i="1"/>
  <c r="K39" i="1"/>
  <c r="K31" i="1"/>
  <c r="K41" i="1"/>
  <c r="K5" i="1"/>
  <c r="K12" i="1"/>
  <c r="K7" i="1"/>
  <c r="K26" i="1"/>
  <c r="K42" i="1"/>
  <c r="K37" i="1"/>
  <c r="K28" i="1"/>
  <c r="K34" i="1"/>
  <c r="K8" i="1"/>
  <c r="K9" i="1"/>
  <c r="K29" i="1"/>
  <c r="K13" i="1"/>
  <c r="K20" i="1"/>
  <c r="K24" i="1"/>
  <c r="K35" i="1"/>
  <c r="K6" i="1"/>
  <c r="K15" i="1"/>
  <c r="K25" i="1"/>
  <c r="K32" i="1"/>
  <c r="K17" i="1"/>
  <c r="K40" i="1"/>
  <c r="K11" i="1"/>
  <c r="K22" i="1"/>
  <c r="K38" i="1"/>
  <c r="K18" i="1"/>
  <c r="K16" i="1"/>
  <c r="K14" i="1"/>
  <c r="K23" i="1"/>
  <c r="K30" i="1"/>
  <c r="K10" i="1"/>
  <c r="K27" i="1"/>
  <c r="H4" i="1"/>
  <c r="H19" i="1"/>
  <c r="H21" i="1"/>
  <c r="H36" i="1"/>
  <c r="H33" i="1"/>
  <c r="H39" i="1"/>
  <c r="H31" i="1"/>
  <c r="H43" i="1"/>
  <c r="H41" i="1"/>
  <c r="H5" i="1"/>
  <c r="H12" i="1"/>
  <c r="H7" i="1"/>
  <c r="H26" i="1"/>
  <c r="H42" i="1"/>
  <c r="H37" i="1"/>
  <c r="H28" i="1"/>
  <c r="H34" i="1"/>
  <c r="H8" i="1"/>
  <c r="H9" i="1"/>
  <c r="H29" i="1"/>
  <c r="H13" i="1"/>
  <c r="H20" i="1"/>
  <c r="H24" i="1"/>
  <c r="H35" i="1"/>
  <c r="H6" i="1"/>
  <c r="H15" i="1"/>
  <c r="H25" i="1"/>
  <c r="H32" i="1"/>
  <c r="H17" i="1"/>
  <c r="H40" i="1"/>
  <c r="H11" i="1"/>
  <c r="H22" i="1"/>
  <c r="H38" i="1"/>
  <c r="H18" i="1"/>
  <c r="H16" i="1"/>
  <c r="H14" i="1"/>
  <c r="H23" i="1"/>
  <c r="H30" i="1"/>
  <c r="H10" i="1"/>
  <c r="H27" i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19" i="2"/>
  <c r="N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19" i="2"/>
  <c r="K61" i="2"/>
  <c r="K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19" i="2"/>
  <c r="H61" i="2"/>
  <c r="H4" i="2"/>
  <c r="O11" i="2" l="1"/>
  <c r="O52" i="2"/>
  <c r="O54" i="2"/>
  <c r="L44" i="2"/>
  <c r="O4" i="2"/>
  <c r="O45" i="2"/>
  <c r="O26" i="2"/>
  <c r="O17" i="2"/>
  <c r="O57" i="2"/>
  <c r="O38" i="2"/>
  <c r="O40" i="2"/>
  <c r="O46" i="2"/>
  <c r="O34" i="2"/>
  <c r="O29" i="2"/>
  <c r="O43" i="2"/>
  <c r="O56" i="2"/>
  <c r="L52" i="2"/>
  <c r="L11" i="2"/>
  <c r="L54" i="2"/>
  <c r="L61" i="2"/>
  <c r="L4" i="2"/>
  <c r="L45" i="2"/>
  <c r="L26" i="2"/>
  <c r="L17" i="2"/>
  <c r="L57" i="2"/>
  <c r="L38" i="2"/>
  <c r="L40" i="2"/>
  <c r="L46" i="2"/>
  <c r="L34" i="2"/>
  <c r="L29" i="2"/>
  <c r="L43" i="2"/>
  <c r="L56" i="2"/>
  <c r="O9" i="2"/>
  <c r="O12" i="2"/>
  <c r="L9" i="2"/>
  <c r="L12" i="2"/>
  <c r="I52" i="2"/>
  <c r="I11" i="2"/>
  <c r="P11" i="2" s="1"/>
  <c r="I54" i="2"/>
  <c r="I61" i="2"/>
  <c r="I4" i="2"/>
  <c r="I45" i="2"/>
  <c r="I26" i="2"/>
  <c r="I17" i="2"/>
  <c r="I57" i="2"/>
  <c r="I38" i="2"/>
  <c r="I40" i="2"/>
  <c r="I46" i="2"/>
  <c r="I34" i="2"/>
  <c r="P34" i="2" s="1"/>
  <c r="I29" i="2"/>
  <c r="I43" i="2"/>
  <c r="P43" i="2" s="1"/>
  <c r="I56" i="2"/>
  <c r="I9" i="2"/>
  <c r="I12" i="2"/>
  <c r="O5" i="2"/>
  <c r="L5" i="2"/>
  <c r="I5" i="2"/>
  <c r="O22" i="2"/>
  <c r="L22" i="2"/>
  <c r="I22" i="2"/>
  <c r="O7" i="2"/>
  <c r="L7" i="2"/>
  <c r="I7" i="2"/>
  <c r="O35" i="2"/>
  <c r="L35" i="2"/>
  <c r="I35" i="2"/>
  <c r="O55" i="2"/>
  <c r="L55" i="2"/>
  <c r="I55" i="2"/>
  <c r="O39" i="2"/>
  <c r="L39" i="2"/>
  <c r="I39" i="2"/>
  <c r="O37" i="2"/>
  <c r="L37" i="2"/>
  <c r="I37" i="2"/>
  <c r="O28" i="2"/>
  <c r="L28" i="2"/>
  <c r="I28" i="2"/>
  <c r="O21" i="2"/>
  <c r="L21" i="2"/>
  <c r="I21" i="2"/>
  <c r="O51" i="2"/>
  <c r="L51" i="2"/>
  <c r="I51" i="2"/>
  <c r="O16" i="2"/>
  <c r="L16" i="2"/>
  <c r="I16" i="2"/>
  <c r="O13" i="2"/>
  <c r="L13" i="2"/>
  <c r="I13" i="2"/>
  <c r="O31" i="2"/>
  <c r="L31" i="2"/>
  <c r="I31" i="2"/>
  <c r="O30" i="2"/>
  <c r="L30" i="2"/>
  <c r="I30" i="2"/>
  <c r="O50" i="2"/>
  <c r="L50" i="2"/>
  <c r="I50" i="2"/>
  <c r="O6" i="2"/>
  <c r="L6" i="2"/>
  <c r="I6" i="2"/>
  <c r="O53" i="2"/>
  <c r="L53" i="2"/>
  <c r="I53" i="2"/>
  <c r="O15" i="2"/>
  <c r="L15" i="2"/>
  <c r="I15" i="2"/>
  <c r="O10" i="2"/>
  <c r="L10" i="2"/>
  <c r="I10" i="2"/>
  <c r="O8" i="2"/>
  <c r="L8" i="2"/>
  <c r="I8" i="2"/>
  <c r="O41" i="2"/>
  <c r="L41" i="2"/>
  <c r="I41" i="2"/>
  <c r="O33" i="2"/>
  <c r="L33" i="2"/>
  <c r="I33" i="2"/>
  <c r="O36" i="2"/>
  <c r="L36" i="2"/>
  <c r="I36" i="2"/>
  <c r="O25" i="2"/>
  <c r="L25" i="2"/>
  <c r="I25" i="2"/>
  <c r="O24" i="2"/>
  <c r="L24" i="2"/>
  <c r="I24" i="2"/>
  <c r="O48" i="2"/>
  <c r="L48" i="2"/>
  <c r="I48" i="2"/>
  <c r="O32" i="2"/>
  <c r="L32" i="2"/>
  <c r="I32" i="2"/>
  <c r="O60" i="2"/>
  <c r="L60" i="2"/>
  <c r="I60" i="2"/>
  <c r="O42" i="2"/>
  <c r="L42" i="2"/>
  <c r="I42" i="2"/>
  <c r="O23" i="2"/>
  <c r="L23" i="2"/>
  <c r="I23" i="2"/>
  <c r="O58" i="2"/>
  <c r="L58" i="2"/>
  <c r="I58" i="2"/>
  <c r="O44" i="2"/>
  <c r="I44" i="2"/>
  <c r="O49" i="2"/>
  <c r="L49" i="2"/>
  <c r="I49" i="2"/>
  <c r="O19" i="2"/>
  <c r="L19" i="2"/>
  <c r="I19" i="2"/>
  <c r="O20" i="2"/>
  <c r="L20" i="2"/>
  <c r="I20" i="2"/>
  <c r="O59" i="2"/>
  <c r="L59" i="2"/>
  <c r="I59" i="2"/>
  <c r="R7" i="2"/>
  <c r="O27" i="2"/>
  <c r="L27" i="2"/>
  <c r="I27" i="2"/>
  <c r="R6" i="2"/>
  <c r="O14" i="2"/>
  <c r="L14" i="2"/>
  <c r="I14" i="2"/>
  <c r="R5" i="2"/>
  <c r="O18" i="2"/>
  <c r="L18" i="2"/>
  <c r="I18" i="2"/>
  <c r="R4" i="2"/>
  <c r="O47" i="2"/>
  <c r="L47" i="2"/>
  <c r="I47" i="2"/>
  <c r="O22" i="1"/>
  <c r="O38" i="1"/>
  <c r="O18" i="1"/>
  <c r="O16" i="1"/>
  <c r="O14" i="1"/>
  <c r="O23" i="1"/>
  <c r="O30" i="1"/>
  <c r="O10" i="1"/>
  <c r="O11" i="1"/>
  <c r="L22" i="1"/>
  <c r="L38" i="1"/>
  <c r="L18" i="1"/>
  <c r="L16" i="1"/>
  <c r="L14" i="1"/>
  <c r="L23" i="1"/>
  <c r="L30" i="1"/>
  <c r="L10" i="1"/>
  <c r="L11" i="1"/>
  <c r="I22" i="1"/>
  <c r="I38" i="1"/>
  <c r="I18" i="1"/>
  <c r="I16" i="1"/>
  <c r="I14" i="1"/>
  <c r="I23" i="1"/>
  <c r="I30" i="1"/>
  <c r="I10" i="1"/>
  <c r="I11" i="1"/>
  <c r="O4" i="1"/>
  <c r="O19" i="1"/>
  <c r="O21" i="1"/>
  <c r="O36" i="1"/>
  <c r="O33" i="1"/>
  <c r="O39" i="1"/>
  <c r="O31" i="1"/>
  <c r="O43" i="1"/>
  <c r="O41" i="1"/>
  <c r="O5" i="1"/>
  <c r="O12" i="1"/>
  <c r="O7" i="1"/>
  <c r="O26" i="1"/>
  <c r="O42" i="1"/>
  <c r="O37" i="1"/>
  <c r="O28" i="1"/>
  <c r="O34" i="1"/>
  <c r="O8" i="1"/>
  <c r="O9" i="1"/>
  <c r="O29" i="1"/>
  <c r="O13" i="1"/>
  <c r="O20" i="1"/>
  <c r="O24" i="1"/>
  <c r="O35" i="1"/>
  <c r="O6" i="1"/>
  <c r="O15" i="1"/>
  <c r="O25" i="1"/>
  <c r="O32" i="1"/>
  <c r="O17" i="1"/>
  <c r="O40" i="1"/>
  <c r="O27" i="1"/>
  <c r="L4" i="1"/>
  <c r="L19" i="1"/>
  <c r="L21" i="1"/>
  <c r="L36" i="1"/>
  <c r="L33" i="1"/>
  <c r="L39" i="1"/>
  <c r="L31" i="1"/>
  <c r="L41" i="1"/>
  <c r="L5" i="1"/>
  <c r="L12" i="1"/>
  <c r="L7" i="1"/>
  <c r="L26" i="1"/>
  <c r="L42" i="1"/>
  <c r="L37" i="1"/>
  <c r="L28" i="1"/>
  <c r="L34" i="1"/>
  <c r="L8" i="1"/>
  <c r="L9" i="1"/>
  <c r="L29" i="1"/>
  <c r="L13" i="1"/>
  <c r="L20" i="1"/>
  <c r="L24" i="1"/>
  <c r="L35" i="1"/>
  <c r="L6" i="1"/>
  <c r="L15" i="1"/>
  <c r="L25" i="1"/>
  <c r="L32" i="1"/>
  <c r="L17" i="1"/>
  <c r="L40" i="1"/>
  <c r="L27" i="1"/>
  <c r="I33" i="1"/>
  <c r="I39" i="1"/>
  <c r="I31" i="1"/>
  <c r="I43" i="1"/>
  <c r="I41" i="1"/>
  <c r="I5" i="1"/>
  <c r="I12" i="1"/>
  <c r="I7" i="1"/>
  <c r="I26" i="1"/>
  <c r="I42" i="1"/>
  <c r="I37" i="1"/>
  <c r="I28" i="1"/>
  <c r="I34" i="1"/>
  <c r="I8" i="1"/>
  <c r="I9" i="1"/>
  <c r="I29" i="1"/>
  <c r="I13" i="1"/>
  <c r="I20" i="1"/>
  <c r="I24" i="1"/>
  <c r="I35" i="1"/>
  <c r="I6" i="1"/>
  <c r="I15" i="1"/>
  <c r="I25" i="1"/>
  <c r="I32" i="1"/>
  <c r="I17" i="1"/>
  <c r="I40" i="1"/>
  <c r="I4" i="1"/>
  <c r="I19" i="1"/>
  <c r="P19" i="1" s="1"/>
  <c r="I21" i="1"/>
  <c r="I36" i="1"/>
  <c r="I27" i="1"/>
  <c r="P57" i="2" l="1"/>
  <c r="P12" i="2"/>
  <c r="P44" i="2"/>
  <c r="P21" i="1"/>
  <c r="P6" i="1"/>
  <c r="P13" i="1"/>
  <c r="P26" i="1"/>
  <c r="P41" i="1"/>
  <c r="P17" i="1"/>
  <c r="P34" i="1"/>
  <c r="P33" i="1"/>
  <c r="P10" i="1"/>
  <c r="P23" i="1"/>
  <c r="P38" i="1"/>
  <c r="P16" i="1"/>
  <c r="P40" i="1"/>
  <c r="P15" i="1"/>
  <c r="P11" i="1"/>
  <c r="P14" i="1"/>
  <c r="P22" i="1"/>
  <c r="P4" i="1"/>
  <c r="P36" i="1"/>
  <c r="P35" i="1"/>
  <c r="P28" i="1"/>
  <c r="P31" i="1"/>
  <c r="P18" i="1"/>
  <c r="P25" i="1"/>
  <c r="P9" i="1"/>
  <c r="P37" i="1"/>
  <c r="P12" i="1"/>
  <c r="P32" i="1"/>
  <c r="P29" i="1"/>
  <c r="P7" i="1"/>
  <c r="P30" i="1"/>
  <c r="P27" i="1"/>
  <c r="P20" i="1"/>
  <c r="P8" i="1"/>
  <c r="P42" i="1"/>
  <c r="P5" i="1"/>
  <c r="P39" i="1"/>
  <c r="P40" i="2"/>
  <c r="P60" i="2"/>
  <c r="P25" i="2"/>
  <c r="P55" i="2"/>
  <c r="P5" i="2"/>
  <c r="P9" i="2"/>
  <c r="P49" i="2"/>
  <c r="P33" i="2"/>
  <c r="P15" i="2"/>
  <c r="P22" i="2"/>
  <c r="P10" i="2"/>
  <c r="P8" i="2"/>
  <c r="P46" i="2"/>
  <c r="P45" i="2"/>
  <c r="P54" i="2"/>
  <c r="P19" i="2"/>
  <c r="P16" i="2"/>
  <c r="P29" i="2"/>
  <c r="P4" i="2"/>
  <c r="P52" i="2"/>
  <c r="P6" i="2"/>
  <c r="P13" i="2"/>
  <c r="P56" i="2"/>
  <c r="P17" i="2"/>
  <c r="P38" i="2"/>
  <c r="P26" i="2"/>
  <c r="P28" i="2"/>
  <c r="P35" i="2"/>
  <c r="P7" i="2"/>
  <c r="P39" i="2"/>
  <c r="P51" i="2"/>
  <c r="P30" i="2"/>
  <c r="P36" i="2"/>
  <c r="P48" i="2"/>
  <c r="P23" i="2"/>
  <c r="P47" i="2"/>
  <c r="P37" i="2"/>
  <c r="P21" i="2"/>
  <c r="P31" i="2"/>
  <c r="P50" i="2"/>
  <c r="P53" i="2"/>
  <c r="P41" i="2"/>
  <c r="P24" i="2"/>
  <c r="P32" i="2"/>
  <c r="P42" i="2"/>
  <c r="P58" i="2"/>
  <c r="P20" i="2"/>
  <c r="P59" i="2"/>
  <c r="P27" i="2"/>
  <c r="P14" i="2"/>
  <c r="P18" i="2"/>
  <c r="P24" i="1"/>
  <c r="R5" i="1"/>
  <c r="R6" i="1"/>
  <c r="R7" i="1"/>
  <c r="R4" i="1"/>
</calcChain>
</file>

<file path=xl/sharedStrings.xml><?xml version="1.0" encoding="utf-8"?>
<sst xmlns="http://schemas.openxmlformats.org/spreadsheetml/2006/main" count="533" uniqueCount="228">
  <si>
    <t>50m vzor</t>
  </si>
  <si>
    <t>dálka</t>
  </si>
  <si>
    <t>250 cm je 2,5 b</t>
  </si>
  <si>
    <t>míček</t>
  </si>
  <si>
    <t>15m je 15 bodů</t>
  </si>
  <si>
    <t>ROČNÍK</t>
  </si>
  <si>
    <t>JMÉNO</t>
  </si>
  <si>
    <t>Cabáková</t>
  </si>
  <si>
    <t>Barbora</t>
  </si>
  <si>
    <t>Adam</t>
  </si>
  <si>
    <t>Doležal</t>
  </si>
  <si>
    <t>Filip</t>
  </si>
  <si>
    <t>Foralová</t>
  </si>
  <si>
    <t>Anastázie</t>
  </si>
  <si>
    <t>Hájek</t>
  </si>
  <si>
    <t>Tadeáš</t>
  </si>
  <si>
    <t>Havlík</t>
  </si>
  <si>
    <t>Antonín</t>
  </si>
  <si>
    <t>Havránková</t>
  </si>
  <si>
    <t>Natálie</t>
  </si>
  <si>
    <t>Iblová</t>
  </si>
  <si>
    <t>Linda</t>
  </si>
  <si>
    <t>Jamborová</t>
  </si>
  <si>
    <t>Tereza</t>
  </si>
  <si>
    <t>Janda</t>
  </si>
  <si>
    <t>Ema</t>
  </si>
  <si>
    <t>Kazda</t>
  </si>
  <si>
    <t>Tomáš</t>
  </si>
  <si>
    <t>Klára</t>
  </si>
  <si>
    <t>Krombholz</t>
  </si>
  <si>
    <t>Daniel</t>
  </si>
  <si>
    <t>Krupička</t>
  </si>
  <si>
    <t>Josef</t>
  </si>
  <si>
    <t>Kupcová</t>
  </si>
  <si>
    <t>Machalická</t>
  </si>
  <si>
    <t>Marčaníková</t>
  </si>
  <si>
    <t>Karolína</t>
  </si>
  <si>
    <t>Moustafa</t>
  </si>
  <si>
    <t>Marwan</t>
  </si>
  <si>
    <t>Neubergová</t>
  </si>
  <si>
    <t>Kateřina</t>
  </si>
  <si>
    <t>Petříček</t>
  </si>
  <si>
    <t>Ondřej</t>
  </si>
  <si>
    <t>Smržová</t>
  </si>
  <si>
    <t>Adéla</t>
  </si>
  <si>
    <t>Stříbrný</t>
  </si>
  <si>
    <t>Škvárová</t>
  </si>
  <si>
    <t>Natálka</t>
  </si>
  <si>
    <t>Štětina</t>
  </si>
  <si>
    <t>Tlustá</t>
  </si>
  <si>
    <t>Tolkačevová</t>
  </si>
  <si>
    <t>Velcová</t>
  </si>
  <si>
    <t>Viduna</t>
  </si>
  <si>
    <t>Vyskočilová</t>
  </si>
  <si>
    <t>Zahradník</t>
  </si>
  <si>
    <t>Žlábková</t>
  </si>
  <si>
    <t>Markéta</t>
  </si>
  <si>
    <t>Poddaný</t>
  </si>
  <si>
    <t>Mikulec</t>
  </si>
  <si>
    <t>Bejenaru</t>
  </si>
  <si>
    <t>Čermáková</t>
  </si>
  <si>
    <t>Dobner</t>
  </si>
  <si>
    <t>Hanslová</t>
  </si>
  <si>
    <t>Pánek</t>
  </si>
  <si>
    <t>Schneiderová</t>
  </si>
  <si>
    <t>Velíková</t>
  </si>
  <si>
    <t>Foukalová</t>
  </si>
  <si>
    <t>Nejedlý</t>
  </si>
  <si>
    <t>SOUČET BODŮ</t>
  </si>
  <si>
    <t>Stůj</t>
  </si>
  <si>
    <t>David</t>
  </si>
  <si>
    <t xml:space="preserve">Čibera </t>
  </si>
  <si>
    <t>Sedláková</t>
  </si>
  <si>
    <t>Anna</t>
  </si>
  <si>
    <t>Černá</t>
  </si>
  <si>
    <t>Lucie</t>
  </si>
  <si>
    <t>Kouřilová</t>
  </si>
  <si>
    <t>Brátová</t>
  </si>
  <si>
    <t>Serra Placha</t>
  </si>
  <si>
    <t>Victor</t>
  </si>
  <si>
    <t>Kulhánek</t>
  </si>
  <si>
    <t>Harbáčková</t>
  </si>
  <si>
    <t>Alena</t>
  </si>
  <si>
    <t>Sajdlerová</t>
  </si>
  <si>
    <t>Bursíková</t>
  </si>
  <si>
    <t>Nela</t>
  </si>
  <si>
    <t>Chýlová</t>
  </si>
  <si>
    <t>Kučera</t>
  </si>
  <si>
    <t>Marek</t>
  </si>
  <si>
    <t>Fiřt</t>
  </si>
  <si>
    <t>Martin</t>
  </si>
  <si>
    <t>Madiová</t>
  </si>
  <si>
    <t>Pulchartová</t>
  </si>
  <si>
    <t>Kristýna</t>
  </si>
  <si>
    <t>Pajer</t>
  </si>
  <si>
    <t>Lukavská</t>
  </si>
  <si>
    <t>Litera</t>
  </si>
  <si>
    <t>Matěj</t>
  </si>
  <si>
    <t>Nedvěd</t>
  </si>
  <si>
    <t>Oliver</t>
  </si>
  <si>
    <t>Antoš</t>
  </si>
  <si>
    <t xml:space="preserve">Pohnán </t>
  </si>
  <si>
    <t>Vojta</t>
  </si>
  <si>
    <t xml:space="preserve">Suchá </t>
  </si>
  <si>
    <t>Štěpánková</t>
  </si>
  <si>
    <t>Procházková</t>
  </si>
  <si>
    <t>Rozálie</t>
  </si>
  <si>
    <t>Valentýna</t>
  </si>
  <si>
    <t>Hajníková</t>
  </si>
  <si>
    <t>Viktorie</t>
  </si>
  <si>
    <t xml:space="preserve">Gutmanová </t>
  </si>
  <si>
    <t xml:space="preserve">Dvořáková </t>
  </si>
  <si>
    <t>Emma</t>
  </si>
  <si>
    <t xml:space="preserve">Krupík </t>
  </si>
  <si>
    <t>Jan</t>
  </si>
  <si>
    <t>Kvasová</t>
  </si>
  <si>
    <t>Alice</t>
  </si>
  <si>
    <t>Zvonková</t>
  </si>
  <si>
    <t>Aneta</t>
  </si>
  <si>
    <t>Sklenářová</t>
  </si>
  <si>
    <t>Justýna</t>
  </si>
  <si>
    <t>Šebová</t>
  </si>
  <si>
    <t>Lukavský</t>
  </si>
  <si>
    <t>Matouš</t>
  </si>
  <si>
    <t>Vlasák</t>
  </si>
  <si>
    <t>František</t>
  </si>
  <si>
    <t xml:space="preserve">Formánek </t>
  </si>
  <si>
    <t>Samuel</t>
  </si>
  <si>
    <t>Frolík</t>
  </si>
  <si>
    <t>Horák</t>
  </si>
  <si>
    <t>Hýka</t>
  </si>
  <si>
    <t>Jakub</t>
  </si>
  <si>
    <t>Janoušková</t>
  </si>
  <si>
    <t>Martina</t>
  </si>
  <si>
    <t>Kácha</t>
  </si>
  <si>
    <t>Kamínová</t>
  </si>
  <si>
    <t>Nicola</t>
  </si>
  <si>
    <t>Kostečková</t>
  </si>
  <si>
    <t xml:space="preserve">Kotulán </t>
  </si>
  <si>
    <t>Mezera</t>
  </si>
  <si>
    <t>Peterková</t>
  </si>
  <si>
    <t>Roll</t>
  </si>
  <si>
    <t>Veits</t>
  </si>
  <si>
    <t>Christian</t>
  </si>
  <si>
    <t>Alfoldi</t>
  </si>
  <si>
    <t>Denis</t>
  </si>
  <si>
    <t>Vališová</t>
  </si>
  <si>
    <t>Adriena</t>
  </si>
  <si>
    <t>Totušek</t>
  </si>
  <si>
    <t>Tatíček</t>
  </si>
  <si>
    <t>Tobiáš</t>
  </si>
  <si>
    <t>Velc</t>
  </si>
  <si>
    <t>Michal</t>
  </si>
  <si>
    <t>NF</t>
  </si>
  <si>
    <t>-</t>
  </si>
  <si>
    <t>Kladno</t>
  </si>
  <si>
    <t>Slaný</t>
  </si>
  <si>
    <t>50 M</t>
  </si>
  <si>
    <t>(S)</t>
  </si>
  <si>
    <t>Pořadí</t>
  </si>
  <si>
    <t>Body</t>
  </si>
  <si>
    <t>SKOK DALEKÝ</t>
  </si>
  <si>
    <t xml:space="preserve"> (cm)</t>
  </si>
  <si>
    <t>Hod míčkem</t>
  </si>
  <si>
    <t>(m)</t>
  </si>
  <si>
    <t>5.10.2017 Kladno, Sletiště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</si>
  <si>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</si>
  <si>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</si>
  <si>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</si>
  <si>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</si>
  <si>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</si>
  <si>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</si>
  <si>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</si>
  <si>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</si>
  <si>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</si>
  <si>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</si>
  <si>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</si>
  <si>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</si>
  <si>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</si>
  <si>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</si>
  <si>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</si>
  <si>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</si>
  <si>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</si>
  <si>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</si>
  <si>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</si>
  <si>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</si>
  <si>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</si>
  <si>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</si>
  <si>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</si>
  <si>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</si>
  <si>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</si>
  <si>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</si>
  <si>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</si>
  <si>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</si>
  <si>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</si>
  <si>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</si>
  <si>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</si>
  <si>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</si>
  <si>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</si>
  <si>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</si>
  <si>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</si>
  <si>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</si>
  <si>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</si>
  <si>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</si>
  <si>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</si>
  <si>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</si>
  <si>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</si>
  <si>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</si>
  <si>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</si>
  <si>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</si>
  <si>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</si>
  <si>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</si>
  <si>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</si>
  <si>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</si>
  <si>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</si>
  <si>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</si>
  <si>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</si>
  <si>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</si>
  <si>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</si>
  <si>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</si>
  <si>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</si>
  <si>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</si>
  <si>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</si>
  <si>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</si>
  <si>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Bauernopl </t>
  </si>
  <si>
    <t>M</t>
  </si>
  <si>
    <t>Ž</t>
  </si>
  <si>
    <t>M/Ž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</si>
</sst>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2" fontId="0" fillId="0" borderId="0" xfId="0" applyNumberFormat="1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/>
    <xf numFmtId="2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/>
    <xf numFmtId="2" fontId="1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0" xfId="0" applyFont="1" applyBorder="1"/>
    <xf numFmtId="0" fontId="0" fillId="2" borderId="10" xfId="0" applyFill="1" applyBorder="1"/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0" fillId="0" borderId="11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21" xfId="0" applyNumberFormat="1" applyFont="1" applyBorder="1"/>
    <xf numFmtId="2" fontId="1" fillId="0" borderId="10" xfId="0" applyNumberFormat="1" applyFont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workbookViewId="0"/>
  </sheetViews>
  <sheetFormatPr defaultRowHeight="14.5" x14ac:dyDescent="0.35"/>
  <cols>
    <col min="1" max="1" width="10.1796875" bestFit="1" customWidth="1"/>
    <col min="2" max="2" width="5.453125" customWidth="1"/>
    <col min="3" max="3" width="10.1796875" customWidth="1"/>
    <col min="4" max="4" width="16" customWidth="1"/>
    <col min="5" max="5" width="11.453125" customWidth="1"/>
    <col min="6" max="6" width="7.26953125" bestFit="1" customWidth="1"/>
    <col min="7" max="7" width="7" customWidth="1"/>
    <col min="8" max="8" width="7.54296875" bestFit="1" customWidth="1"/>
    <col min="9" max="9" width="9.1796875" style="11"/>
    <col min="10" max="10" width="7.7265625" style="11" customWidth="1"/>
    <col min="11" max="11" width="7.54296875" bestFit="1" customWidth="1"/>
    <col min="12" max="13" width="9.1796875" style="14"/>
    <col min="15" max="15" width="9.1796875" style="14"/>
    <col min="16" max="16" width="10.1796875" style="1" customWidth="1"/>
    <col min="17" max="18" width="0" hidden="1" customWidth="1"/>
    <col min="19" max="19" width="12.7265625" hidden="1" customWidth="1"/>
    <col min="20" max="21" width="13.54296875" hidden="1" customWidth="1"/>
  </cols>
  <sheetData>
    <row r="1" spans="1:20" ht="15" thickBot="1" x14ac:dyDescent="0.4"/>
    <row r="2" spans="1:20" ht="18.5" x14ac:dyDescent="0.45">
      <c r="A2" s="68" t="s">
        <v>165</v>
      </c>
      <c r="B2" s="69"/>
      <c r="C2" s="70"/>
      <c r="D2" s="70"/>
      <c r="E2" s="70"/>
      <c r="F2" s="71"/>
      <c r="G2" s="72" t="s">
        <v>157</v>
      </c>
      <c r="H2" s="73"/>
      <c r="I2" s="74"/>
      <c r="J2" s="75" t="s">
        <v>161</v>
      </c>
      <c r="K2" s="76"/>
      <c r="L2" s="77"/>
      <c r="M2" s="65" t="s">
        <v>163</v>
      </c>
      <c r="N2" s="66"/>
      <c r="O2" s="67"/>
      <c r="P2" s="31"/>
    </row>
    <row r="3" spans="1:20" ht="31.5" customHeight="1" x14ac:dyDescent="0.35">
      <c r="A3" s="35" t="s">
        <v>5</v>
      </c>
      <c r="B3" s="64" t="s">
        <v>227</v>
      </c>
      <c r="C3" s="15" t="s">
        <v>159</v>
      </c>
      <c r="D3" s="81" t="s">
        <v>6</v>
      </c>
      <c r="E3" s="82"/>
      <c r="F3" s="36"/>
      <c r="G3" s="18" t="s">
        <v>158</v>
      </c>
      <c r="H3" s="16" t="s">
        <v>159</v>
      </c>
      <c r="I3" s="19" t="s">
        <v>160</v>
      </c>
      <c r="J3" s="25" t="s">
        <v>162</v>
      </c>
      <c r="K3" s="16" t="s">
        <v>159</v>
      </c>
      <c r="L3" s="19" t="s">
        <v>160</v>
      </c>
      <c r="M3" s="28" t="s">
        <v>164</v>
      </c>
      <c r="N3" s="16" t="s">
        <v>159</v>
      </c>
      <c r="O3" s="19" t="s">
        <v>160</v>
      </c>
      <c r="P3" s="32" t="s">
        <v>68</v>
      </c>
      <c r="Q3" t="s">
        <v>0</v>
      </c>
      <c r="S3" t="s">
        <v>1</v>
      </c>
      <c r="T3" t="s">
        <v>3</v>
      </c>
    </row>
    <row r="4" spans="1:20" ht="18.5" x14ac:dyDescent="0.4">
      <c r="A4" s="78">
        <v>2011</v>
      </c>
      <c r="B4" s="60" t="s">
        <v>225</v>
      </c>
      <c r="C4" s="5" t="s">
        <v>166</v>
      </c>
      <c r="D4" s="3" t="s">
        <v>10</v>
      </c>
      <c r="E4" s="3" t="s">
        <v>11</v>
      </c>
      <c r="F4" s="37" t="s">
        <v>155</v>
      </c>
      <c r="G4" s="20">
        <v>11.4</v>
      </c>
      <c r="H4" s="12">
        <f t="shared" ref="H4:H43" si="0">RANK(G4,$G$4:$G$43,1)</f>
        <v>17</v>
      </c>
      <c r="I4" s="21">
        <f t="shared" ref="I4:I43" si="1">1/G4*100</f>
        <v>8.7719298245614024</v>
      </c>
      <c r="J4" s="26">
        <v>185</v>
      </c>
      <c r="K4" s="12">
        <f t="shared" ref="K4:K42" si="2">RANK(J4,$J$4:$J$43,0)</f>
        <v>24</v>
      </c>
      <c r="L4" s="21">
        <f t="shared" ref="L4:L42" si="3">J4/100</f>
        <v>1.85</v>
      </c>
      <c r="M4" s="29">
        <v>13.5</v>
      </c>
      <c r="N4" s="12">
        <f t="shared" ref="N4:N43" si="4">RANK(M4,$M$4:$M$43,0)</f>
        <v>1</v>
      </c>
      <c r="O4" s="21">
        <f t="shared" ref="O4:O43" si="5">M4</f>
        <v>13.5</v>
      </c>
      <c r="P4" s="33">
        <f t="shared" ref="P4:P42" si="6">SUM(I4,L4,O4)</f>
        <v>24.121929824561402</v>
      </c>
      <c r="Q4">
        <v>10.199999999999999</v>
      </c>
      <c r="R4" s="1">
        <f>1/Q4*100</f>
        <v>9.8039215686274517</v>
      </c>
      <c r="S4" t="s">
        <v>2</v>
      </c>
      <c r="T4" t="s">
        <v>4</v>
      </c>
    </row>
    <row r="5" spans="1:20" ht="18.5" x14ac:dyDescent="0.4">
      <c r="A5" s="79"/>
      <c r="B5" s="60" t="s">
        <v>225</v>
      </c>
      <c r="C5" s="5" t="s">
        <v>167</v>
      </c>
      <c r="D5" s="3" t="s">
        <v>29</v>
      </c>
      <c r="E5" s="3" t="s">
        <v>30</v>
      </c>
      <c r="F5" s="37" t="s">
        <v>155</v>
      </c>
      <c r="G5" s="20">
        <v>10.4</v>
      </c>
      <c r="H5" s="12">
        <f t="shared" si="0"/>
        <v>2</v>
      </c>
      <c r="I5" s="21">
        <f t="shared" si="1"/>
        <v>9.615384615384615</v>
      </c>
      <c r="J5" s="26">
        <v>210</v>
      </c>
      <c r="K5" s="12">
        <f t="shared" si="2"/>
        <v>10</v>
      </c>
      <c r="L5" s="21">
        <f t="shared" si="3"/>
        <v>2.1</v>
      </c>
      <c r="M5" s="29">
        <v>11</v>
      </c>
      <c r="N5" s="12">
        <f t="shared" si="4"/>
        <v>3</v>
      </c>
      <c r="O5" s="21">
        <f t="shared" si="5"/>
        <v>11</v>
      </c>
      <c r="P5" s="33">
        <f t="shared" si="6"/>
        <v>22.715384615384615</v>
      </c>
      <c r="Q5">
        <v>9.8000000000000007</v>
      </c>
      <c r="R5" s="1">
        <f t="shared" ref="R5:R7" si="7">1/Q5*100</f>
        <v>10.204081632653059</v>
      </c>
    </row>
    <row r="6" spans="1:20" ht="18.5" x14ac:dyDescent="0.4">
      <c r="A6" s="79"/>
      <c r="B6" s="60" t="s">
        <v>226</v>
      </c>
      <c r="C6" s="5" t="s">
        <v>168</v>
      </c>
      <c r="D6" s="3" t="s">
        <v>50</v>
      </c>
      <c r="E6" s="3" t="s">
        <v>8</v>
      </c>
      <c r="F6" s="37" t="s">
        <v>155</v>
      </c>
      <c r="G6" s="20">
        <v>12.8</v>
      </c>
      <c r="H6" s="12">
        <f t="shared" si="0"/>
        <v>37</v>
      </c>
      <c r="I6" s="21">
        <f t="shared" si="1"/>
        <v>7.8125</v>
      </c>
      <c r="J6" s="26">
        <v>135</v>
      </c>
      <c r="K6" s="12">
        <f t="shared" si="2"/>
        <v>37</v>
      </c>
      <c r="L6" s="21">
        <f t="shared" si="3"/>
        <v>1.35</v>
      </c>
      <c r="M6" s="29">
        <v>13</v>
      </c>
      <c r="N6" s="12">
        <f t="shared" si="4"/>
        <v>2</v>
      </c>
      <c r="O6" s="21">
        <f t="shared" si="5"/>
        <v>13</v>
      </c>
      <c r="P6" s="33">
        <f t="shared" si="6"/>
        <v>22.162500000000001</v>
      </c>
      <c r="Q6">
        <v>7.6</v>
      </c>
      <c r="R6" s="1">
        <f t="shared" si="7"/>
        <v>13.157894736842104</v>
      </c>
    </row>
    <row r="7" spans="1:20" ht="18.5" x14ac:dyDescent="0.4">
      <c r="A7" s="79"/>
      <c r="B7" s="60" t="s">
        <v>226</v>
      </c>
      <c r="C7" s="5" t="s">
        <v>169</v>
      </c>
      <c r="D7" s="3" t="s">
        <v>33</v>
      </c>
      <c r="E7" s="3" t="s">
        <v>28</v>
      </c>
      <c r="F7" s="37" t="s">
        <v>155</v>
      </c>
      <c r="G7" s="20">
        <v>11.1</v>
      </c>
      <c r="H7" s="12">
        <f t="shared" si="0"/>
        <v>14</v>
      </c>
      <c r="I7" s="21">
        <f t="shared" si="1"/>
        <v>9.0090090090090094</v>
      </c>
      <c r="J7" s="26">
        <v>178</v>
      </c>
      <c r="K7" s="12">
        <f t="shared" si="2"/>
        <v>27</v>
      </c>
      <c r="L7" s="21">
        <f t="shared" si="3"/>
        <v>1.78</v>
      </c>
      <c r="M7" s="29">
        <v>10.5</v>
      </c>
      <c r="N7" s="12">
        <f t="shared" si="4"/>
        <v>4</v>
      </c>
      <c r="O7" s="21">
        <f t="shared" si="5"/>
        <v>10.5</v>
      </c>
      <c r="P7" s="33">
        <f t="shared" si="6"/>
        <v>21.289009009009007</v>
      </c>
      <c r="Q7">
        <v>8.1</v>
      </c>
      <c r="R7" s="1">
        <f t="shared" si="7"/>
        <v>12.345679012345681</v>
      </c>
    </row>
    <row r="8" spans="1:20" ht="18.5" x14ac:dyDescent="0.4">
      <c r="A8" s="79"/>
      <c r="B8" s="60" t="s">
        <v>225</v>
      </c>
      <c r="C8" s="5" t="s">
        <v>170</v>
      </c>
      <c r="D8" s="3" t="s">
        <v>41</v>
      </c>
      <c r="E8" s="3" t="s">
        <v>42</v>
      </c>
      <c r="F8" s="37" t="s">
        <v>155</v>
      </c>
      <c r="G8" s="20">
        <v>10.9</v>
      </c>
      <c r="H8" s="12">
        <f t="shared" si="0"/>
        <v>8</v>
      </c>
      <c r="I8" s="21">
        <f t="shared" si="1"/>
        <v>9.1743119266055029</v>
      </c>
      <c r="J8" s="26">
        <v>190</v>
      </c>
      <c r="K8" s="12">
        <f t="shared" si="2"/>
        <v>19</v>
      </c>
      <c r="L8" s="21">
        <f t="shared" si="3"/>
        <v>1.9</v>
      </c>
      <c r="M8" s="29">
        <v>10</v>
      </c>
      <c r="N8" s="12">
        <f t="shared" si="4"/>
        <v>6</v>
      </c>
      <c r="O8" s="21">
        <f t="shared" si="5"/>
        <v>10</v>
      </c>
      <c r="P8" s="33">
        <f t="shared" si="6"/>
        <v>21.074311926605503</v>
      </c>
    </row>
    <row r="9" spans="1:20" ht="18.5" x14ac:dyDescent="0.4">
      <c r="A9" s="79"/>
      <c r="B9" s="60" t="s">
        <v>225</v>
      </c>
      <c r="C9" s="5" t="s">
        <v>171</v>
      </c>
      <c r="D9" s="3" t="s">
        <v>57</v>
      </c>
      <c r="E9" s="3" t="s">
        <v>42</v>
      </c>
      <c r="F9" s="37" t="s">
        <v>155</v>
      </c>
      <c r="G9" s="20">
        <v>11.1</v>
      </c>
      <c r="H9" s="12">
        <f t="shared" si="0"/>
        <v>14</v>
      </c>
      <c r="I9" s="21">
        <f t="shared" si="1"/>
        <v>9.0090090090090094</v>
      </c>
      <c r="J9" s="26">
        <v>220</v>
      </c>
      <c r="K9" s="12">
        <f t="shared" si="2"/>
        <v>5</v>
      </c>
      <c r="L9" s="21">
        <f t="shared" si="3"/>
        <v>2.2000000000000002</v>
      </c>
      <c r="M9" s="29">
        <v>9</v>
      </c>
      <c r="N9" s="12">
        <f t="shared" si="4"/>
        <v>8</v>
      </c>
      <c r="O9" s="21">
        <f t="shared" si="5"/>
        <v>9</v>
      </c>
      <c r="P9" s="33">
        <f t="shared" si="6"/>
        <v>20.209009009009009</v>
      </c>
    </row>
    <row r="10" spans="1:20" ht="18.5" x14ac:dyDescent="0.4">
      <c r="A10" s="79"/>
      <c r="B10" s="60" t="s">
        <v>226</v>
      </c>
      <c r="C10" s="5" t="s">
        <v>172</v>
      </c>
      <c r="D10" s="4" t="s">
        <v>65</v>
      </c>
      <c r="E10" s="2"/>
      <c r="F10" s="38" t="s">
        <v>156</v>
      </c>
      <c r="G10" s="20">
        <v>12.5</v>
      </c>
      <c r="H10" s="12">
        <f t="shared" si="0"/>
        <v>32</v>
      </c>
      <c r="I10" s="21">
        <f t="shared" si="1"/>
        <v>8</v>
      </c>
      <c r="J10" s="26">
        <v>204</v>
      </c>
      <c r="K10" s="12">
        <f t="shared" si="2"/>
        <v>17</v>
      </c>
      <c r="L10" s="21">
        <f t="shared" si="3"/>
        <v>2.04</v>
      </c>
      <c r="M10" s="29">
        <v>9.6999999999999993</v>
      </c>
      <c r="N10" s="12">
        <f t="shared" si="4"/>
        <v>7</v>
      </c>
      <c r="O10" s="21">
        <f t="shared" si="5"/>
        <v>9.6999999999999993</v>
      </c>
      <c r="P10" s="33">
        <f t="shared" si="6"/>
        <v>19.739999999999998</v>
      </c>
    </row>
    <row r="11" spans="1:20" ht="18.5" x14ac:dyDescent="0.4">
      <c r="A11" s="79"/>
      <c r="B11" s="60" t="s">
        <v>225</v>
      </c>
      <c r="C11" s="5" t="s">
        <v>173</v>
      </c>
      <c r="D11" s="4" t="s">
        <v>59</v>
      </c>
      <c r="E11" s="2"/>
      <c r="F11" s="38" t="s">
        <v>156</v>
      </c>
      <c r="G11" s="20">
        <v>10.5</v>
      </c>
      <c r="H11" s="12">
        <f t="shared" si="0"/>
        <v>5</v>
      </c>
      <c r="I11" s="21">
        <f t="shared" si="1"/>
        <v>9.5238095238095237</v>
      </c>
      <c r="J11" s="26">
        <v>247</v>
      </c>
      <c r="K11" s="12">
        <f t="shared" si="2"/>
        <v>3</v>
      </c>
      <c r="L11" s="21">
        <f t="shared" si="3"/>
        <v>2.4700000000000002</v>
      </c>
      <c r="M11" s="29">
        <v>7.3</v>
      </c>
      <c r="N11" s="12">
        <f t="shared" si="4"/>
        <v>16</v>
      </c>
      <c r="O11" s="21">
        <f t="shared" si="5"/>
        <v>7.3</v>
      </c>
      <c r="P11" s="33">
        <f t="shared" si="6"/>
        <v>19.293809523809525</v>
      </c>
    </row>
    <row r="12" spans="1:20" ht="18.5" x14ac:dyDescent="0.4">
      <c r="A12" s="79"/>
      <c r="B12" s="60" t="s">
        <v>225</v>
      </c>
      <c r="C12" s="5" t="s">
        <v>174</v>
      </c>
      <c r="D12" s="3" t="s">
        <v>31</v>
      </c>
      <c r="E12" s="3" t="s">
        <v>32</v>
      </c>
      <c r="F12" s="37" t="s">
        <v>155</v>
      </c>
      <c r="G12" s="20">
        <v>11</v>
      </c>
      <c r="H12" s="12">
        <f t="shared" si="0"/>
        <v>10</v>
      </c>
      <c r="I12" s="21">
        <f t="shared" si="1"/>
        <v>9.0909090909090917</v>
      </c>
      <c r="J12" s="26">
        <v>195</v>
      </c>
      <c r="K12" s="12">
        <f t="shared" si="2"/>
        <v>18</v>
      </c>
      <c r="L12" s="21">
        <f t="shared" si="3"/>
        <v>1.95</v>
      </c>
      <c r="M12" s="29">
        <v>8</v>
      </c>
      <c r="N12" s="12">
        <f t="shared" si="4"/>
        <v>11</v>
      </c>
      <c r="O12" s="21">
        <f t="shared" si="5"/>
        <v>8</v>
      </c>
      <c r="P12" s="33">
        <f t="shared" si="6"/>
        <v>19.040909090909089</v>
      </c>
    </row>
    <row r="13" spans="1:20" ht="18.5" x14ac:dyDescent="0.4">
      <c r="A13" s="79"/>
      <c r="B13" s="60" t="s">
        <v>225</v>
      </c>
      <c r="C13" s="5" t="s">
        <v>175</v>
      </c>
      <c r="D13" s="3" t="s">
        <v>45</v>
      </c>
      <c r="E13" s="3" t="s">
        <v>11</v>
      </c>
      <c r="F13" s="37" t="s">
        <v>155</v>
      </c>
      <c r="G13" s="20">
        <v>10.7</v>
      </c>
      <c r="H13" s="12">
        <f t="shared" si="0"/>
        <v>7</v>
      </c>
      <c r="I13" s="21">
        <f t="shared" si="1"/>
        <v>9.3457943925233664</v>
      </c>
      <c r="J13" s="26">
        <v>205</v>
      </c>
      <c r="K13" s="12">
        <f t="shared" si="2"/>
        <v>15</v>
      </c>
      <c r="L13" s="21">
        <f t="shared" si="3"/>
        <v>2.0499999999999998</v>
      </c>
      <c r="M13" s="29">
        <v>7.5</v>
      </c>
      <c r="N13" s="12">
        <f t="shared" si="4"/>
        <v>14</v>
      </c>
      <c r="O13" s="21">
        <f t="shared" si="5"/>
        <v>7.5</v>
      </c>
      <c r="P13" s="33">
        <f t="shared" si="6"/>
        <v>18.895794392523367</v>
      </c>
    </row>
    <row r="14" spans="1:20" ht="18.5" x14ac:dyDescent="0.4">
      <c r="A14" s="79"/>
      <c r="B14" s="60" t="s">
        <v>225</v>
      </c>
      <c r="C14" s="5" t="s">
        <v>176</v>
      </c>
      <c r="D14" s="4" t="s">
        <v>67</v>
      </c>
      <c r="E14" s="2"/>
      <c r="F14" s="38" t="s">
        <v>156</v>
      </c>
      <c r="G14" s="20">
        <v>11.2</v>
      </c>
      <c r="H14" s="12">
        <f t="shared" si="0"/>
        <v>16</v>
      </c>
      <c r="I14" s="21">
        <f t="shared" si="1"/>
        <v>8.9285714285714288</v>
      </c>
      <c r="J14" s="26">
        <v>190</v>
      </c>
      <c r="K14" s="12">
        <f t="shared" si="2"/>
        <v>19</v>
      </c>
      <c r="L14" s="21">
        <f t="shared" si="3"/>
        <v>1.9</v>
      </c>
      <c r="M14" s="29">
        <v>8</v>
      </c>
      <c r="N14" s="12">
        <f t="shared" si="4"/>
        <v>11</v>
      </c>
      <c r="O14" s="21">
        <f t="shared" si="5"/>
        <v>8</v>
      </c>
      <c r="P14" s="33">
        <f t="shared" si="6"/>
        <v>18.828571428571429</v>
      </c>
    </row>
    <row r="15" spans="1:20" ht="18.5" x14ac:dyDescent="0.4">
      <c r="A15" s="79"/>
      <c r="B15" s="60" t="s">
        <v>226</v>
      </c>
      <c r="C15" s="5" t="s">
        <v>177</v>
      </c>
      <c r="D15" s="3" t="s">
        <v>51</v>
      </c>
      <c r="E15" s="3" t="s">
        <v>23</v>
      </c>
      <c r="F15" s="37" t="s">
        <v>155</v>
      </c>
      <c r="G15" s="20">
        <v>10.4</v>
      </c>
      <c r="H15" s="12">
        <f t="shared" si="0"/>
        <v>2</v>
      </c>
      <c r="I15" s="21">
        <f t="shared" si="1"/>
        <v>9.615384615384615</v>
      </c>
      <c r="J15" s="26">
        <v>210</v>
      </c>
      <c r="K15" s="12">
        <f t="shared" si="2"/>
        <v>10</v>
      </c>
      <c r="L15" s="21">
        <f t="shared" si="3"/>
        <v>2.1</v>
      </c>
      <c r="M15" s="29">
        <v>7</v>
      </c>
      <c r="N15" s="12">
        <f t="shared" si="4"/>
        <v>17</v>
      </c>
      <c r="O15" s="21">
        <f t="shared" si="5"/>
        <v>7</v>
      </c>
      <c r="P15" s="33">
        <f t="shared" si="6"/>
        <v>18.715384615384615</v>
      </c>
    </row>
    <row r="16" spans="1:20" ht="18.5" x14ac:dyDescent="0.4">
      <c r="A16" s="79"/>
      <c r="B16" s="60" t="s">
        <v>226</v>
      </c>
      <c r="C16" s="5" t="s">
        <v>178</v>
      </c>
      <c r="D16" s="4" t="s">
        <v>62</v>
      </c>
      <c r="E16" s="2"/>
      <c r="F16" s="38" t="s">
        <v>156</v>
      </c>
      <c r="G16" s="20">
        <v>12.1</v>
      </c>
      <c r="H16" s="12">
        <f t="shared" si="0"/>
        <v>25</v>
      </c>
      <c r="I16" s="21">
        <f t="shared" si="1"/>
        <v>8.2644628099173563</v>
      </c>
      <c r="J16" s="26">
        <v>216</v>
      </c>
      <c r="K16" s="12">
        <f t="shared" si="2"/>
        <v>7</v>
      </c>
      <c r="L16" s="21">
        <f t="shared" si="3"/>
        <v>2.16</v>
      </c>
      <c r="M16" s="29">
        <v>8.1</v>
      </c>
      <c r="N16" s="12">
        <f t="shared" si="4"/>
        <v>10</v>
      </c>
      <c r="O16" s="21">
        <f t="shared" si="5"/>
        <v>8.1</v>
      </c>
      <c r="P16" s="33">
        <f t="shared" si="6"/>
        <v>18.524462809917356</v>
      </c>
    </row>
    <row r="17" spans="1:16" ht="18.5" x14ac:dyDescent="0.4">
      <c r="A17" s="79"/>
      <c r="B17" s="60" t="s">
        <v>225</v>
      </c>
      <c r="C17" s="5" t="s">
        <v>179</v>
      </c>
      <c r="D17" s="3" t="s">
        <v>54</v>
      </c>
      <c r="E17" s="3" t="s">
        <v>11</v>
      </c>
      <c r="F17" s="37" t="s">
        <v>155</v>
      </c>
      <c r="G17" s="20">
        <v>10.4</v>
      </c>
      <c r="H17" s="12">
        <f t="shared" si="0"/>
        <v>2</v>
      </c>
      <c r="I17" s="21">
        <f t="shared" si="1"/>
        <v>9.615384615384615</v>
      </c>
      <c r="J17" s="26">
        <v>178</v>
      </c>
      <c r="K17" s="12">
        <f t="shared" si="2"/>
        <v>27</v>
      </c>
      <c r="L17" s="21">
        <f t="shared" si="3"/>
        <v>1.78</v>
      </c>
      <c r="M17" s="29">
        <v>6.5</v>
      </c>
      <c r="N17" s="12">
        <f t="shared" si="4"/>
        <v>21</v>
      </c>
      <c r="O17" s="21">
        <f t="shared" si="5"/>
        <v>6.5</v>
      </c>
      <c r="P17" s="33">
        <f t="shared" si="6"/>
        <v>17.895384615384614</v>
      </c>
    </row>
    <row r="18" spans="1:16" ht="18.5" x14ac:dyDescent="0.4">
      <c r="A18" s="79"/>
      <c r="B18" s="60" t="s">
        <v>226</v>
      </c>
      <c r="C18" s="5" t="s">
        <v>180</v>
      </c>
      <c r="D18" s="4" t="s">
        <v>66</v>
      </c>
      <c r="E18" s="2"/>
      <c r="F18" s="38" t="s">
        <v>156</v>
      </c>
      <c r="G18" s="20">
        <v>13.4</v>
      </c>
      <c r="H18" s="12">
        <f t="shared" si="0"/>
        <v>39</v>
      </c>
      <c r="I18" s="21">
        <f t="shared" si="1"/>
        <v>7.4626865671641784</v>
      </c>
      <c r="J18" s="26">
        <v>173</v>
      </c>
      <c r="K18" s="12">
        <f t="shared" si="2"/>
        <v>30</v>
      </c>
      <c r="L18" s="21">
        <f t="shared" si="3"/>
        <v>1.73</v>
      </c>
      <c r="M18" s="29">
        <v>8.6999999999999993</v>
      </c>
      <c r="N18" s="12">
        <f t="shared" si="4"/>
        <v>9</v>
      </c>
      <c r="O18" s="21">
        <f t="shared" si="5"/>
        <v>8.6999999999999993</v>
      </c>
      <c r="P18" s="33">
        <f t="shared" si="6"/>
        <v>17.892686567164176</v>
      </c>
    </row>
    <row r="19" spans="1:16" ht="18.5" x14ac:dyDescent="0.4">
      <c r="A19" s="79"/>
      <c r="B19" s="60" t="s">
        <v>226</v>
      </c>
      <c r="C19" s="5" t="s">
        <v>181</v>
      </c>
      <c r="D19" s="3" t="s">
        <v>12</v>
      </c>
      <c r="E19" s="3" t="s">
        <v>13</v>
      </c>
      <c r="F19" s="37" t="s">
        <v>155</v>
      </c>
      <c r="G19" s="20">
        <v>12.4</v>
      </c>
      <c r="H19" s="12">
        <f t="shared" si="0"/>
        <v>31</v>
      </c>
      <c r="I19" s="21">
        <f t="shared" si="1"/>
        <v>8.064516129032258</v>
      </c>
      <c r="J19" s="26">
        <v>180</v>
      </c>
      <c r="K19" s="12">
        <f t="shared" si="2"/>
        <v>25</v>
      </c>
      <c r="L19" s="21">
        <f t="shared" si="3"/>
        <v>1.8</v>
      </c>
      <c r="M19" s="29">
        <v>8</v>
      </c>
      <c r="N19" s="12">
        <f t="shared" si="4"/>
        <v>11</v>
      </c>
      <c r="O19" s="21">
        <f t="shared" si="5"/>
        <v>8</v>
      </c>
      <c r="P19" s="33">
        <f t="shared" si="6"/>
        <v>17.86451612903226</v>
      </c>
    </row>
    <row r="20" spans="1:16" ht="18.5" x14ac:dyDescent="0.4">
      <c r="A20" s="79"/>
      <c r="B20" s="60" t="s">
        <v>226</v>
      </c>
      <c r="C20" s="5" t="s">
        <v>182</v>
      </c>
      <c r="D20" s="3" t="s">
        <v>46</v>
      </c>
      <c r="E20" s="3" t="s">
        <v>47</v>
      </c>
      <c r="F20" s="37" t="s">
        <v>155</v>
      </c>
      <c r="G20" s="20">
        <v>11.9</v>
      </c>
      <c r="H20" s="12">
        <f t="shared" si="0"/>
        <v>24</v>
      </c>
      <c r="I20" s="21">
        <f t="shared" si="1"/>
        <v>8.4033613445378137</v>
      </c>
      <c r="J20" s="26">
        <v>212</v>
      </c>
      <c r="K20" s="12">
        <f t="shared" si="2"/>
        <v>9</v>
      </c>
      <c r="L20" s="21">
        <f t="shared" si="3"/>
        <v>2.12</v>
      </c>
      <c r="M20" s="29">
        <v>7</v>
      </c>
      <c r="N20" s="12">
        <f t="shared" si="4"/>
        <v>17</v>
      </c>
      <c r="O20" s="21">
        <f t="shared" si="5"/>
        <v>7</v>
      </c>
      <c r="P20" s="33">
        <f t="shared" si="6"/>
        <v>17.523361344537815</v>
      </c>
    </row>
    <row r="21" spans="1:16" ht="18.5" x14ac:dyDescent="0.4">
      <c r="A21" s="79"/>
      <c r="B21" s="60" t="s">
        <v>225</v>
      </c>
      <c r="C21" s="5" t="s">
        <v>183</v>
      </c>
      <c r="D21" s="3" t="s">
        <v>14</v>
      </c>
      <c r="E21" s="3" t="s">
        <v>15</v>
      </c>
      <c r="F21" s="37" t="s">
        <v>155</v>
      </c>
      <c r="G21" s="20">
        <v>12.1</v>
      </c>
      <c r="H21" s="12">
        <f t="shared" si="0"/>
        <v>25</v>
      </c>
      <c r="I21" s="21">
        <f t="shared" si="1"/>
        <v>8.2644628099173563</v>
      </c>
      <c r="J21" s="26">
        <v>175</v>
      </c>
      <c r="K21" s="12">
        <f t="shared" si="2"/>
        <v>29</v>
      </c>
      <c r="L21" s="21">
        <f t="shared" si="3"/>
        <v>1.75</v>
      </c>
      <c r="M21" s="29">
        <v>7.5</v>
      </c>
      <c r="N21" s="12">
        <f t="shared" si="4"/>
        <v>14</v>
      </c>
      <c r="O21" s="21">
        <f t="shared" si="5"/>
        <v>7.5</v>
      </c>
      <c r="P21" s="33">
        <f t="shared" si="6"/>
        <v>17.514462809917354</v>
      </c>
    </row>
    <row r="22" spans="1:16" ht="18.5" x14ac:dyDescent="0.4">
      <c r="A22" s="79"/>
      <c r="B22" s="60" t="s">
        <v>226</v>
      </c>
      <c r="C22" s="5" t="s">
        <v>184</v>
      </c>
      <c r="D22" s="4" t="s">
        <v>60</v>
      </c>
      <c r="E22" s="2"/>
      <c r="F22" s="38" t="s">
        <v>156</v>
      </c>
      <c r="G22" s="20">
        <v>10.9</v>
      </c>
      <c r="H22" s="12">
        <f t="shared" si="0"/>
        <v>8</v>
      </c>
      <c r="I22" s="21">
        <f t="shared" si="1"/>
        <v>9.1743119266055029</v>
      </c>
      <c r="J22" s="26">
        <v>267</v>
      </c>
      <c r="K22" s="12">
        <f t="shared" si="2"/>
        <v>1</v>
      </c>
      <c r="L22" s="21">
        <f t="shared" si="3"/>
        <v>2.67</v>
      </c>
      <c r="M22" s="29">
        <v>5.6</v>
      </c>
      <c r="N22" s="12">
        <f t="shared" si="4"/>
        <v>22</v>
      </c>
      <c r="O22" s="21">
        <f t="shared" si="5"/>
        <v>5.6</v>
      </c>
      <c r="P22" s="33">
        <f t="shared" si="6"/>
        <v>17.444311926605501</v>
      </c>
    </row>
    <row r="23" spans="1:16" ht="18.5" x14ac:dyDescent="0.4">
      <c r="A23" s="79"/>
      <c r="B23" s="60" t="s">
        <v>225</v>
      </c>
      <c r="C23" s="5" t="s">
        <v>185</v>
      </c>
      <c r="D23" s="4" t="s">
        <v>63</v>
      </c>
      <c r="E23" s="2"/>
      <c r="F23" s="38" t="s">
        <v>156</v>
      </c>
      <c r="G23" s="20">
        <v>10.6</v>
      </c>
      <c r="H23" s="12">
        <f t="shared" si="0"/>
        <v>6</v>
      </c>
      <c r="I23" s="21">
        <f t="shared" si="1"/>
        <v>9.433962264150944</v>
      </c>
      <c r="J23" s="26">
        <v>208</v>
      </c>
      <c r="K23" s="12">
        <f t="shared" si="2"/>
        <v>13</v>
      </c>
      <c r="L23" s="21">
        <f t="shared" si="3"/>
        <v>2.08</v>
      </c>
      <c r="M23" s="29">
        <v>5.6</v>
      </c>
      <c r="N23" s="12">
        <f t="shared" si="4"/>
        <v>22</v>
      </c>
      <c r="O23" s="21">
        <f t="shared" si="5"/>
        <v>5.6</v>
      </c>
      <c r="P23" s="33">
        <f t="shared" si="6"/>
        <v>17.113962264150942</v>
      </c>
    </row>
    <row r="24" spans="1:16" ht="18.5" x14ac:dyDescent="0.4">
      <c r="A24" s="79"/>
      <c r="B24" s="60" t="s">
        <v>225</v>
      </c>
      <c r="C24" s="5" t="s">
        <v>186</v>
      </c>
      <c r="D24" s="3" t="s">
        <v>48</v>
      </c>
      <c r="E24" s="3" t="s">
        <v>11</v>
      </c>
      <c r="F24" s="37" t="s">
        <v>155</v>
      </c>
      <c r="G24" s="20">
        <v>12.6</v>
      </c>
      <c r="H24" s="12">
        <f t="shared" si="0"/>
        <v>33</v>
      </c>
      <c r="I24" s="21">
        <f t="shared" si="1"/>
        <v>7.9365079365079358</v>
      </c>
      <c r="J24" s="27">
        <v>190</v>
      </c>
      <c r="K24" s="12">
        <f t="shared" si="2"/>
        <v>19</v>
      </c>
      <c r="L24" s="21">
        <f t="shared" si="3"/>
        <v>1.9</v>
      </c>
      <c r="M24" s="29">
        <v>7</v>
      </c>
      <c r="N24" s="12">
        <f t="shared" si="4"/>
        <v>17</v>
      </c>
      <c r="O24" s="21">
        <f t="shared" si="5"/>
        <v>7</v>
      </c>
      <c r="P24" s="33">
        <f t="shared" si="6"/>
        <v>16.836507936507935</v>
      </c>
    </row>
    <row r="25" spans="1:16" ht="18.5" x14ac:dyDescent="0.4">
      <c r="A25" s="79"/>
      <c r="B25" s="60" t="s">
        <v>225</v>
      </c>
      <c r="C25" s="5" t="s">
        <v>187</v>
      </c>
      <c r="D25" s="3" t="s">
        <v>52</v>
      </c>
      <c r="E25" s="3" t="s">
        <v>9</v>
      </c>
      <c r="F25" s="37" t="s">
        <v>155</v>
      </c>
      <c r="G25" s="20">
        <v>10.3</v>
      </c>
      <c r="H25" s="12">
        <f t="shared" si="0"/>
        <v>1</v>
      </c>
      <c r="I25" s="21">
        <f t="shared" si="1"/>
        <v>9.7087378640776691</v>
      </c>
      <c r="J25" s="26">
        <v>250</v>
      </c>
      <c r="K25" s="12">
        <f t="shared" si="2"/>
        <v>2</v>
      </c>
      <c r="L25" s="21">
        <f t="shared" si="3"/>
        <v>2.5</v>
      </c>
      <c r="M25" s="29">
        <v>4.5</v>
      </c>
      <c r="N25" s="12">
        <f t="shared" si="4"/>
        <v>34</v>
      </c>
      <c r="O25" s="21">
        <f t="shared" si="5"/>
        <v>4.5</v>
      </c>
      <c r="P25" s="33">
        <f t="shared" si="6"/>
        <v>16.708737864077669</v>
      </c>
    </row>
    <row r="26" spans="1:16" ht="18.5" x14ac:dyDescent="0.4">
      <c r="A26" s="79"/>
      <c r="B26" s="60" t="s">
        <v>226</v>
      </c>
      <c r="C26" s="5" t="s">
        <v>188</v>
      </c>
      <c r="D26" s="3" t="s">
        <v>34</v>
      </c>
      <c r="E26" s="3" t="s">
        <v>8</v>
      </c>
      <c r="F26" s="37" t="s">
        <v>155</v>
      </c>
      <c r="G26" s="20">
        <v>12.1</v>
      </c>
      <c r="H26" s="12">
        <f t="shared" si="0"/>
        <v>25</v>
      </c>
      <c r="I26" s="21">
        <f t="shared" si="1"/>
        <v>8.2644628099173563</v>
      </c>
      <c r="J26" s="26">
        <v>140</v>
      </c>
      <c r="K26" s="12">
        <f t="shared" si="2"/>
        <v>35</v>
      </c>
      <c r="L26" s="21">
        <f t="shared" si="3"/>
        <v>1.4</v>
      </c>
      <c r="M26" s="29">
        <v>7</v>
      </c>
      <c r="N26" s="12">
        <f t="shared" si="4"/>
        <v>17</v>
      </c>
      <c r="O26" s="21">
        <f t="shared" si="5"/>
        <v>7</v>
      </c>
      <c r="P26" s="33">
        <f t="shared" si="6"/>
        <v>16.664462809917357</v>
      </c>
    </row>
    <row r="27" spans="1:16" ht="18.5" x14ac:dyDescent="0.4">
      <c r="A27" s="79"/>
      <c r="B27" s="60" t="s">
        <v>226</v>
      </c>
      <c r="C27" s="5" t="s">
        <v>189</v>
      </c>
      <c r="D27" s="3" t="s">
        <v>7</v>
      </c>
      <c r="E27" s="3" t="s">
        <v>8</v>
      </c>
      <c r="F27" s="37" t="s">
        <v>155</v>
      </c>
      <c r="G27" s="20">
        <v>11.4</v>
      </c>
      <c r="H27" s="12">
        <f t="shared" si="0"/>
        <v>17</v>
      </c>
      <c r="I27" s="21">
        <f t="shared" si="1"/>
        <v>8.7719298245614024</v>
      </c>
      <c r="J27" s="26">
        <v>230</v>
      </c>
      <c r="K27" s="12">
        <f t="shared" si="2"/>
        <v>4</v>
      </c>
      <c r="L27" s="21">
        <f t="shared" si="3"/>
        <v>2.2999999999999998</v>
      </c>
      <c r="M27" s="29">
        <v>5.5</v>
      </c>
      <c r="N27" s="12">
        <f t="shared" si="4"/>
        <v>24</v>
      </c>
      <c r="O27" s="21">
        <f t="shared" si="5"/>
        <v>5.5</v>
      </c>
      <c r="P27" s="33">
        <f t="shared" si="6"/>
        <v>16.571929824561401</v>
      </c>
    </row>
    <row r="28" spans="1:16" ht="18.5" x14ac:dyDescent="0.4">
      <c r="A28" s="79"/>
      <c r="B28" s="60" t="s">
        <v>225</v>
      </c>
      <c r="C28" s="5" t="s">
        <v>190</v>
      </c>
      <c r="D28" s="3" t="s">
        <v>37</v>
      </c>
      <c r="E28" s="3" t="s">
        <v>38</v>
      </c>
      <c r="F28" s="37" t="s">
        <v>155</v>
      </c>
      <c r="G28" s="20">
        <v>11</v>
      </c>
      <c r="H28" s="12">
        <f t="shared" si="0"/>
        <v>10</v>
      </c>
      <c r="I28" s="21">
        <f t="shared" si="1"/>
        <v>9.0909090909090917</v>
      </c>
      <c r="J28" s="26">
        <v>215</v>
      </c>
      <c r="K28" s="12">
        <f t="shared" si="2"/>
        <v>8</v>
      </c>
      <c r="L28" s="21">
        <f t="shared" si="3"/>
        <v>2.15</v>
      </c>
      <c r="M28" s="29">
        <v>5</v>
      </c>
      <c r="N28" s="12">
        <f t="shared" si="4"/>
        <v>27</v>
      </c>
      <c r="O28" s="21">
        <f t="shared" si="5"/>
        <v>5</v>
      </c>
      <c r="P28" s="33">
        <f t="shared" si="6"/>
        <v>16.240909090909092</v>
      </c>
    </row>
    <row r="29" spans="1:16" ht="18.5" x14ac:dyDescent="0.4">
      <c r="A29" s="79"/>
      <c r="B29" s="60" t="s">
        <v>226</v>
      </c>
      <c r="C29" s="5" t="s">
        <v>191</v>
      </c>
      <c r="D29" s="3" t="s">
        <v>43</v>
      </c>
      <c r="E29" s="3" t="s">
        <v>44</v>
      </c>
      <c r="F29" s="37" t="s">
        <v>155</v>
      </c>
      <c r="G29" s="20">
        <v>11.7</v>
      </c>
      <c r="H29" s="12">
        <f t="shared" si="0"/>
        <v>21</v>
      </c>
      <c r="I29" s="21">
        <f t="shared" si="1"/>
        <v>8.5470085470085468</v>
      </c>
      <c r="J29" s="26">
        <v>205</v>
      </c>
      <c r="K29" s="12">
        <f t="shared" si="2"/>
        <v>15</v>
      </c>
      <c r="L29" s="21">
        <f t="shared" si="3"/>
        <v>2.0499999999999998</v>
      </c>
      <c r="M29" s="29">
        <v>5.5</v>
      </c>
      <c r="N29" s="12">
        <f t="shared" si="4"/>
        <v>24</v>
      </c>
      <c r="O29" s="21">
        <f t="shared" si="5"/>
        <v>5.5</v>
      </c>
      <c r="P29" s="33">
        <f t="shared" si="6"/>
        <v>16.097008547008546</v>
      </c>
    </row>
    <row r="30" spans="1:16" ht="18.5" x14ac:dyDescent="0.4">
      <c r="A30" s="79"/>
      <c r="B30" s="60" t="s">
        <v>226</v>
      </c>
      <c r="C30" s="5" t="s">
        <v>192</v>
      </c>
      <c r="D30" s="4" t="s">
        <v>64</v>
      </c>
      <c r="E30" s="2"/>
      <c r="F30" s="38" t="s">
        <v>156</v>
      </c>
      <c r="G30" s="20">
        <v>11</v>
      </c>
      <c r="H30" s="12">
        <f t="shared" si="0"/>
        <v>10</v>
      </c>
      <c r="I30" s="21">
        <f t="shared" si="1"/>
        <v>9.0909090909090917</v>
      </c>
      <c r="J30" s="26">
        <v>207</v>
      </c>
      <c r="K30" s="12">
        <f t="shared" si="2"/>
        <v>14</v>
      </c>
      <c r="L30" s="21">
        <f t="shared" si="3"/>
        <v>2.0699999999999998</v>
      </c>
      <c r="M30" s="29">
        <v>4.7</v>
      </c>
      <c r="N30" s="12">
        <f t="shared" si="4"/>
        <v>33</v>
      </c>
      <c r="O30" s="21">
        <f t="shared" si="5"/>
        <v>4.7</v>
      </c>
      <c r="P30" s="33">
        <f t="shared" si="6"/>
        <v>15.860909090909093</v>
      </c>
    </row>
    <row r="31" spans="1:16" ht="18.5" x14ac:dyDescent="0.4">
      <c r="A31" s="79"/>
      <c r="B31" s="60" t="s">
        <v>226</v>
      </c>
      <c r="C31" s="5" t="s">
        <v>193</v>
      </c>
      <c r="D31" s="3" t="s">
        <v>22</v>
      </c>
      <c r="E31" s="3" t="s">
        <v>23</v>
      </c>
      <c r="F31" s="37" t="s">
        <v>155</v>
      </c>
      <c r="G31" s="20">
        <v>12.6</v>
      </c>
      <c r="H31" s="12">
        <f t="shared" si="0"/>
        <v>33</v>
      </c>
      <c r="I31" s="21">
        <f t="shared" si="1"/>
        <v>7.9365079365079358</v>
      </c>
      <c r="J31" s="26">
        <v>210</v>
      </c>
      <c r="K31" s="12">
        <f t="shared" si="2"/>
        <v>10</v>
      </c>
      <c r="L31" s="21">
        <f t="shared" si="3"/>
        <v>2.1</v>
      </c>
      <c r="M31" s="29">
        <v>5.5</v>
      </c>
      <c r="N31" s="12">
        <f t="shared" si="4"/>
        <v>24</v>
      </c>
      <c r="O31" s="21">
        <f t="shared" si="5"/>
        <v>5.5</v>
      </c>
      <c r="P31" s="33">
        <f t="shared" si="6"/>
        <v>15.536507936507936</v>
      </c>
    </row>
    <row r="32" spans="1:16" ht="18.5" x14ac:dyDescent="0.4">
      <c r="A32" s="79"/>
      <c r="B32" s="60" t="s">
        <v>226</v>
      </c>
      <c r="C32" s="5" t="s">
        <v>194</v>
      </c>
      <c r="D32" s="3" t="s">
        <v>53</v>
      </c>
      <c r="E32" s="3" t="s">
        <v>25</v>
      </c>
      <c r="F32" s="37" t="s">
        <v>155</v>
      </c>
      <c r="G32" s="20">
        <v>11.6</v>
      </c>
      <c r="H32" s="12">
        <f t="shared" si="0"/>
        <v>20</v>
      </c>
      <c r="I32" s="21">
        <f t="shared" si="1"/>
        <v>8.6206896551724146</v>
      </c>
      <c r="J32" s="26">
        <v>188</v>
      </c>
      <c r="K32" s="12">
        <f t="shared" si="2"/>
        <v>23</v>
      </c>
      <c r="L32" s="21">
        <f t="shared" si="3"/>
        <v>1.88</v>
      </c>
      <c r="M32" s="29">
        <v>5</v>
      </c>
      <c r="N32" s="12">
        <f t="shared" si="4"/>
        <v>27</v>
      </c>
      <c r="O32" s="21">
        <f t="shared" si="5"/>
        <v>5</v>
      </c>
      <c r="P32" s="33">
        <f t="shared" si="6"/>
        <v>15.500689655172415</v>
      </c>
    </row>
    <row r="33" spans="1:16" ht="18.5" x14ac:dyDescent="0.4">
      <c r="A33" s="79"/>
      <c r="B33" s="60" t="s">
        <v>226</v>
      </c>
      <c r="C33" s="5" t="s">
        <v>195</v>
      </c>
      <c r="D33" s="3" t="s">
        <v>18</v>
      </c>
      <c r="E33" s="3" t="s">
        <v>19</v>
      </c>
      <c r="F33" s="37" t="s">
        <v>155</v>
      </c>
      <c r="G33" s="20">
        <v>11</v>
      </c>
      <c r="H33" s="12">
        <f t="shared" si="0"/>
        <v>10</v>
      </c>
      <c r="I33" s="21">
        <f t="shared" si="1"/>
        <v>9.0909090909090917</v>
      </c>
      <c r="J33" s="26">
        <v>140</v>
      </c>
      <c r="K33" s="12">
        <f t="shared" si="2"/>
        <v>35</v>
      </c>
      <c r="L33" s="21">
        <f t="shared" si="3"/>
        <v>1.4</v>
      </c>
      <c r="M33" s="29">
        <v>5</v>
      </c>
      <c r="N33" s="12">
        <f t="shared" si="4"/>
        <v>27</v>
      </c>
      <c r="O33" s="21">
        <f t="shared" si="5"/>
        <v>5</v>
      </c>
      <c r="P33" s="33">
        <f t="shared" si="6"/>
        <v>15.490909090909092</v>
      </c>
    </row>
    <row r="34" spans="1:16" ht="18.5" x14ac:dyDescent="0.4">
      <c r="A34" s="79"/>
      <c r="B34" s="60" t="s">
        <v>226</v>
      </c>
      <c r="C34" s="5" t="s">
        <v>196</v>
      </c>
      <c r="D34" s="3" t="s">
        <v>39</v>
      </c>
      <c r="E34" s="3" t="s">
        <v>40</v>
      </c>
      <c r="F34" s="37" t="s">
        <v>155</v>
      </c>
      <c r="G34" s="20">
        <v>12.1</v>
      </c>
      <c r="H34" s="12">
        <f t="shared" si="0"/>
        <v>25</v>
      </c>
      <c r="I34" s="21">
        <f t="shared" si="1"/>
        <v>8.2644628099173563</v>
      </c>
      <c r="J34" s="26">
        <v>218</v>
      </c>
      <c r="K34" s="12">
        <f t="shared" si="2"/>
        <v>6</v>
      </c>
      <c r="L34" s="21">
        <f t="shared" si="3"/>
        <v>2.1800000000000002</v>
      </c>
      <c r="M34" s="29">
        <v>5</v>
      </c>
      <c r="N34" s="12">
        <f t="shared" si="4"/>
        <v>27</v>
      </c>
      <c r="O34" s="21">
        <f t="shared" si="5"/>
        <v>5</v>
      </c>
      <c r="P34" s="33">
        <f t="shared" si="6"/>
        <v>15.444462809917356</v>
      </c>
    </row>
    <row r="35" spans="1:16" ht="18.5" x14ac:dyDescent="0.4">
      <c r="A35" s="79"/>
      <c r="B35" s="60" t="s">
        <v>226</v>
      </c>
      <c r="C35" s="5" t="s">
        <v>197</v>
      </c>
      <c r="D35" s="3" t="s">
        <v>49</v>
      </c>
      <c r="E35" s="3" t="s">
        <v>8</v>
      </c>
      <c r="F35" s="37" t="s">
        <v>155</v>
      </c>
      <c r="G35" s="20">
        <v>12.3</v>
      </c>
      <c r="H35" s="12">
        <f t="shared" si="0"/>
        <v>29</v>
      </c>
      <c r="I35" s="21">
        <f t="shared" si="1"/>
        <v>8.1300813008130071</v>
      </c>
      <c r="J35" s="26">
        <v>190</v>
      </c>
      <c r="K35" s="12">
        <f t="shared" si="2"/>
        <v>19</v>
      </c>
      <c r="L35" s="21">
        <f t="shared" si="3"/>
        <v>1.9</v>
      </c>
      <c r="M35" s="29">
        <v>5</v>
      </c>
      <c r="N35" s="12">
        <f t="shared" si="4"/>
        <v>27</v>
      </c>
      <c r="O35" s="21">
        <f t="shared" si="5"/>
        <v>5</v>
      </c>
      <c r="P35" s="33">
        <f t="shared" si="6"/>
        <v>15.030081300813007</v>
      </c>
    </row>
    <row r="36" spans="1:16" ht="18.5" x14ac:dyDescent="0.4">
      <c r="A36" s="79"/>
      <c r="B36" s="60" t="s">
        <v>225</v>
      </c>
      <c r="C36" s="5" t="s">
        <v>198</v>
      </c>
      <c r="D36" s="3" t="s">
        <v>16</v>
      </c>
      <c r="E36" s="3" t="s">
        <v>17</v>
      </c>
      <c r="F36" s="37" t="s">
        <v>155</v>
      </c>
      <c r="G36" s="20">
        <v>12.6</v>
      </c>
      <c r="H36" s="12">
        <f t="shared" si="0"/>
        <v>33</v>
      </c>
      <c r="I36" s="21">
        <f t="shared" si="1"/>
        <v>7.9365079365079358</v>
      </c>
      <c r="J36" s="26">
        <v>165</v>
      </c>
      <c r="K36" s="12">
        <f t="shared" si="2"/>
        <v>32</v>
      </c>
      <c r="L36" s="21">
        <f t="shared" si="3"/>
        <v>1.65</v>
      </c>
      <c r="M36" s="29">
        <v>5</v>
      </c>
      <c r="N36" s="12">
        <f t="shared" si="4"/>
        <v>27</v>
      </c>
      <c r="O36" s="21">
        <f t="shared" si="5"/>
        <v>5</v>
      </c>
      <c r="P36" s="33">
        <f t="shared" si="6"/>
        <v>14.586507936507935</v>
      </c>
    </row>
    <row r="37" spans="1:16" ht="18.5" x14ac:dyDescent="0.4">
      <c r="A37" s="79"/>
      <c r="B37" s="60" t="s">
        <v>225</v>
      </c>
      <c r="C37" s="5" t="s">
        <v>199</v>
      </c>
      <c r="D37" s="3" t="s">
        <v>58</v>
      </c>
      <c r="E37" s="3"/>
      <c r="F37" s="37" t="s">
        <v>155</v>
      </c>
      <c r="G37" s="20">
        <v>11.4</v>
      </c>
      <c r="H37" s="12">
        <f t="shared" si="0"/>
        <v>17</v>
      </c>
      <c r="I37" s="21">
        <f t="shared" si="1"/>
        <v>8.7719298245614024</v>
      </c>
      <c r="J37" s="26">
        <v>170</v>
      </c>
      <c r="K37" s="12">
        <f t="shared" si="2"/>
        <v>31</v>
      </c>
      <c r="L37" s="21">
        <f t="shared" si="3"/>
        <v>1.7</v>
      </c>
      <c r="M37" s="29">
        <v>4</v>
      </c>
      <c r="N37" s="12">
        <f t="shared" si="4"/>
        <v>36</v>
      </c>
      <c r="O37" s="21">
        <f t="shared" si="5"/>
        <v>4</v>
      </c>
      <c r="P37" s="33">
        <f t="shared" si="6"/>
        <v>14.471929824561402</v>
      </c>
    </row>
    <row r="38" spans="1:16" ht="18.5" x14ac:dyDescent="0.4">
      <c r="A38" s="79"/>
      <c r="B38" s="60" t="s">
        <v>225</v>
      </c>
      <c r="C38" s="5" t="s">
        <v>200</v>
      </c>
      <c r="D38" s="4" t="s">
        <v>61</v>
      </c>
      <c r="E38" s="2"/>
      <c r="F38" s="38" t="s">
        <v>156</v>
      </c>
      <c r="G38" s="20">
        <v>11.7</v>
      </c>
      <c r="H38" s="12">
        <f t="shared" si="0"/>
        <v>21</v>
      </c>
      <c r="I38" s="21">
        <f t="shared" si="1"/>
        <v>8.5470085470085468</v>
      </c>
      <c r="J38" s="26">
        <v>160</v>
      </c>
      <c r="K38" s="12">
        <f t="shared" si="2"/>
        <v>33</v>
      </c>
      <c r="L38" s="21">
        <f t="shared" si="3"/>
        <v>1.6</v>
      </c>
      <c r="M38" s="29">
        <v>4.3</v>
      </c>
      <c r="N38" s="12">
        <f t="shared" si="4"/>
        <v>35</v>
      </c>
      <c r="O38" s="21">
        <f t="shared" si="5"/>
        <v>4.3</v>
      </c>
      <c r="P38" s="33">
        <f t="shared" si="6"/>
        <v>14.447008547008547</v>
      </c>
    </row>
    <row r="39" spans="1:16" ht="18.5" x14ac:dyDescent="0.4">
      <c r="A39" s="79"/>
      <c r="B39" s="60" t="s">
        <v>226</v>
      </c>
      <c r="C39" s="5" t="s">
        <v>201</v>
      </c>
      <c r="D39" s="3" t="s">
        <v>20</v>
      </c>
      <c r="E39" s="3" t="s">
        <v>21</v>
      </c>
      <c r="F39" s="37" t="s">
        <v>155</v>
      </c>
      <c r="G39" s="20">
        <v>12.3</v>
      </c>
      <c r="H39" s="12">
        <f t="shared" si="0"/>
        <v>29</v>
      </c>
      <c r="I39" s="21">
        <f t="shared" si="1"/>
        <v>8.1300813008130071</v>
      </c>
      <c r="J39" s="26">
        <v>150</v>
      </c>
      <c r="K39" s="12">
        <f t="shared" si="2"/>
        <v>34</v>
      </c>
      <c r="L39" s="21">
        <f t="shared" si="3"/>
        <v>1.5</v>
      </c>
      <c r="M39" s="29">
        <v>4</v>
      </c>
      <c r="N39" s="12">
        <f t="shared" si="4"/>
        <v>36</v>
      </c>
      <c r="O39" s="21">
        <f t="shared" si="5"/>
        <v>4</v>
      </c>
      <c r="P39" s="33">
        <f t="shared" si="6"/>
        <v>13.630081300813007</v>
      </c>
    </row>
    <row r="40" spans="1:16" ht="18.5" x14ac:dyDescent="0.4">
      <c r="A40" s="79"/>
      <c r="B40" s="60" t="s">
        <v>226</v>
      </c>
      <c r="C40" s="5" t="s">
        <v>202</v>
      </c>
      <c r="D40" s="3" t="s">
        <v>55</v>
      </c>
      <c r="E40" s="3" t="s">
        <v>56</v>
      </c>
      <c r="F40" s="37" t="s">
        <v>155</v>
      </c>
      <c r="G40" s="20">
        <v>12.9</v>
      </c>
      <c r="H40" s="12">
        <f t="shared" si="0"/>
        <v>38</v>
      </c>
      <c r="I40" s="21">
        <f t="shared" si="1"/>
        <v>7.7519379844961236</v>
      </c>
      <c r="J40" s="26">
        <v>180</v>
      </c>
      <c r="K40" s="12">
        <f t="shared" si="2"/>
        <v>25</v>
      </c>
      <c r="L40" s="21">
        <f t="shared" si="3"/>
        <v>1.8</v>
      </c>
      <c r="M40" s="29">
        <v>4</v>
      </c>
      <c r="N40" s="12">
        <f t="shared" si="4"/>
        <v>36</v>
      </c>
      <c r="O40" s="21">
        <f t="shared" si="5"/>
        <v>4</v>
      </c>
      <c r="P40" s="33">
        <f t="shared" si="6"/>
        <v>13.551937984496124</v>
      </c>
    </row>
    <row r="41" spans="1:16" ht="18.5" x14ac:dyDescent="0.4">
      <c r="A41" s="79"/>
      <c r="B41" s="60" t="s">
        <v>225</v>
      </c>
      <c r="C41" s="5" t="s">
        <v>203</v>
      </c>
      <c r="D41" s="3" t="s">
        <v>26</v>
      </c>
      <c r="E41" s="3" t="s">
        <v>27</v>
      </c>
      <c r="F41" s="37" t="s">
        <v>155</v>
      </c>
      <c r="G41" s="20">
        <v>12.7</v>
      </c>
      <c r="H41" s="12">
        <f t="shared" si="0"/>
        <v>36</v>
      </c>
      <c r="I41" s="21">
        <f t="shared" si="1"/>
        <v>7.8740157480314963</v>
      </c>
      <c r="J41" s="26">
        <v>90</v>
      </c>
      <c r="K41" s="12">
        <f t="shared" si="2"/>
        <v>39</v>
      </c>
      <c r="L41" s="21">
        <f t="shared" si="3"/>
        <v>0.9</v>
      </c>
      <c r="M41" s="29">
        <v>3.5</v>
      </c>
      <c r="N41" s="12">
        <f t="shared" si="4"/>
        <v>39</v>
      </c>
      <c r="O41" s="21">
        <f t="shared" si="5"/>
        <v>3.5</v>
      </c>
      <c r="P41" s="33">
        <f t="shared" si="6"/>
        <v>12.274015748031497</v>
      </c>
    </row>
    <row r="42" spans="1:16" ht="18.5" x14ac:dyDescent="0.4">
      <c r="A42" s="79"/>
      <c r="B42" s="60" t="s">
        <v>226</v>
      </c>
      <c r="C42" s="5" t="s">
        <v>204</v>
      </c>
      <c r="D42" s="3" t="s">
        <v>35</v>
      </c>
      <c r="E42" s="3" t="s">
        <v>36</v>
      </c>
      <c r="F42" s="37" t="s">
        <v>155</v>
      </c>
      <c r="G42" s="20">
        <v>14.8</v>
      </c>
      <c r="H42" s="12">
        <f t="shared" si="0"/>
        <v>40</v>
      </c>
      <c r="I42" s="21">
        <f t="shared" si="1"/>
        <v>6.7567567567567561</v>
      </c>
      <c r="J42" s="26">
        <v>130</v>
      </c>
      <c r="K42" s="12">
        <f t="shared" si="2"/>
        <v>38</v>
      </c>
      <c r="L42" s="21">
        <f t="shared" si="3"/>
        <v>1.3</v>
      </c>
      <c r="M42" s="29">
        <v>3.5</v>
      </c>
      <c r="N42" s="12">
        <f t="shared" si="4"/>
        <v>39</v>
      </c>
      <c r="O42" s="21">
        <f t="shared" si="5"/>
        <v>3.5</v>
      </c>
      <c r="P42" s="33">
        <f t="shared" si="6"/>
        <v>11.556756756756757</v>
      </c>
    </row>
    <row r="43" spans="1:16" ht="19" thickBot="1" x14ac:dyDescent="0.45">
      <c r="A43" s="80"/>
      <c r="B43" s="61" t="s">
        <v>225</v>
      </c>
      <c r="C43" s="39" t="s">
        <v>205</v>
      </c>
      <c r="D43" s="40" t="s">
        <v>24</v>
      </c>
      <c r="E43" s="40" t="s">
        <v>11</v>
      </c>
      <c r="F43" s="41" t="s">
        <v>155</v>
      </c>
      <c r="G43" s="22">
        <v>11.7</v>
      </c>
      <c r="H43" s="23">
        <f t="shared" si="0"/>
        <v>21</v>
      </c>
      <c r="I43" s="24">
        <f t="shared" si="1"/>
        <v>8.5470085470085468</v>
      </c>
      <c r="J43" s="42" t="s">
        <v>154</v>
      </c>
      <c r="K43" s="23" t="s">
        <v>154</v>
      </c>
      <c r="L43" s="24">
        <v>0</v>
      </c>
      <c r="M43" s="30">
        <v>10.5</v>
      </c>
      <c r="N43" s="23">
        <f t="shared" si="4"/>
        <v>4</v>
      </c>
      <c r="O43" s="24">
        <f t="shared" si="5"/>
        <v>10.5</v>
      </c>
      <c r="P43" s="34" t="s">
        <v>153</v>
      </c>
    </row>
  </sheetData>
  <autoFilter ref="B3:P43">
    <filterColumn colId="2" showButton="0"/>
  </autoFilter>
  <sortState ref="D37:D45">
    <sortCondition ref="D37"/>
  </sortState>
  <mergeCells count="6">
    <mergeCell ref="M2:O2"/>
    <mergeCell ref="A2:F2"/>
    <mergeCell ref="G2:I2"/>
    <mergeCell ref="J2:L2"/>
    <mergeCell ref="A4:A43"/>
    <mergeCell ref="D3:E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selection activeCell="B3" sqref="B3"/>
    </sheetView>
  </sheetViews>
  <sheetFormatPr defaultRowHeight="14.5" x14ac:dyDescent="0.35"/>
  <cols>
    <col min="1" max="1" width="10.1796875" bestFit="1" customWidth="1"/>
    <col min="2" max="2" width="6.1796875" customWidth="1"/>
    <col min="3" max="3" width="10.1796875" customWidth="1"/>
    <col min="4" max="4" width="15.81640625" customWidth="1"/>
    <col min="5" max="5" width="13.81640625" customWidth="1"/>
    <col min="6" max="6" width="7.26953125" style="11" bestFit="1" customWidth="1"/>
    <col min="7" max="7" width="9.1796875" style="10"/>
    <col min="8" max="8" width="9.81640625" style="13" customWidth="1"/>
    <col min="9" max="9" width="9.1796875" style="9"/>
    <col min="10" max="10" width="10.453125" bestFit="1" customWidth="1"/>
    <col min="11" max="11" width="11.453125" customWidth="1"/>
    <col min="12" max="12" width="9.1796875" style="9"/>
    <col min="13" max="14" width="9.1796875" style="1"/>
    <col min="15" max="15" width="9.1796875" style="9"/>
    <col min="16" max="16" width="10.1796875" style="9" customWidth="1"/>
    <col min="17" max="18" width="0" hidden="1" customWidth="1"/>
    <col min="19" max="19" width="12.7265625" hidden="1" customWidth="1"/>
    <col min="20" max="21" width="13.54296875" hidden="1" customWidth="1"/>
  </cols>
  <sheetData>
    <row r="1" spans="1:20" ht="13.5" customHeight="1" thickBot="1" x14ac:dyDescent="0.4"/>
    <row r="2" spans="1:20" ht="15.75" customHeight="1" x14ac:dyDescent="0.45">
      <c r="A2" s="68" t="s">
        <v>165</v>
      </c>
      <c r="B2" s="69"/>
      <c r="C2" s="70"/>
      <c r="D2" s="70"/>
      <c r="E2" s="70"/>
      <c r="F2" s="71"/>
      <c r="G2" s="72" t="s">
        <v>157</v>
      </c>
      <c r="H2" s="73"/>
      <c r="I2" s="74"/>
      <c r="J2" s="75" t="s">
        <v>161</v>
      </c>
      <c r="K2" s="76"/>
      <c r="L2" s="77"/>
      <c r="M2" s="65" t="s">
        <v>163</v>
      </c>
      <c r="N2" s="66"/>
      <c r="O2" s="66"/>
      <c r="P2" s="54"/>
    </row>
    <row r="3" spans="1:20" ht="27.75" customHeight="1" x14ac:dyDescent="0.35">
      <c r="A3" s="35" t="s">
        <v>5</v>
      </c>
      <c r="B3" s="64" t="s">
        <v>227</v>
      </c>
      <c r="C3" s="15" t="s">
        <v>159</v>
      </c>
      <c r="D3" s="81" t="s">
        <v>6</v>
      </c>
      <c r="E3" s="82"/>
      <c r="F3" s="43"/>
      <c r="G3" s="18" t="s">
        <v>158</v>
      </c>
      <c r="H3" s="16" t="s">
        <v>159</v>
      </c>
      <c r="I3" s="19" t="s">
        <v>160</v>
      </c>
      <c r="J3" s="25" t="s">
        <v>162</v>
      </c>
      <c r="K3" s="16" t="s">
        <v>159</v>
      </c>
      <c r="L3" s="19" t="s">
        <v>160</v>
      </c>
      <c r="M3" s="28" t="s">
        <v>164</v>
      </c>
      <c r="N3" s="16" t="s">
        <v>159</v>
      </c>
      <c r="O3" s="17" t="s">
        <v>160</v>
      </c>
      <c r="P3" s="55" t="s">
        <v>68</v>
      </c>
      <c r="Q3" t="s">
        <v>0</v>
      </c>
      <c r="S3" t="s">
        <v>1</v>
      </c>
      <c r="T3" t="s">
        <v>3</v>
      </c>
    </row>
    <row r="4" spans="1:20" ht="17.25" customHeight="1" x14ac:dyDescent="0.4">
      <c r="A4" s="83">
        <v>2010</v>
      </c>
      <c r="B4" s="63" t="s">
        <v>225</v>
      </c>
      <c r="C4" s="5" t="s">
        <v>166</v>
      </c>
      <c r="D4" s="4" t="s">
        <v>144</v>
      </c>
      <c r="E4" s="6" t="s">
        <v>145</v>
      </c>
      <c r="F4" s="44" t="s">
        <v>155</v>
      </c>
      <c r="G4" s="50">
        <v>10.8</v>
      </c>
      <c r="H4" s="12">
        <f t="shared" ref="H4:H35" si="0">RANK(G4,$G$4:$G$61,1)</f>
        <v>32</v>
      </c>
      <c r="I4" s="51">
        <f t="shared" ref="I4:I35" si="1">1/G4*100</f>
        <v>9.2592592592592595</v>
      </c>
      <c r="J4" s="27">
        <v>319</v>
      </c>
      <c r="K4" s="12">
        <f t="shared" ref="K4:K35" si="2">RANK(J4,$J$4:$J$61,0)</f>
        <v>1</v>
      </c>
      <c r="L4" s="51">
        <f t="shared" ref="L4:L35" si="3">J4/100</f>
        <v>3.19</v>
      </c>
      <c r="M4" s="56">
        <v>23.1</v>
      </c>
      <c r="N4" s="12">
        <f t="shared" ref="N4:N35" si="4">RANK(M4,$M$4:$M$61,0)</f>
        <v>1</v>
      </c>
      <c r="O4" s="8">
        <f t="shared" ref="O4:O35" si="5">M4</f>
        <v>23.1</v>
      </c>
      <c r="P4" s="57">
        <f t="shared" ref="P4:P35" si="6">SUM(I4,L4,O4)</f>
        <v>35.549259259259259</v>
      </c>
      <c r="Q4">
        <v>10.199999999999999</v>
      </c>
      <c r="R4" s="1">
        <f>1/Q4*100</f>
        <v>9.8039215686274517</v>
      </c>
      <c r="S4" t="s">
        <v>2</v>
      </c>
      <c r="T4" t="s">
        <v>4</v>
      </c>
    </row>
    <row r="5" spans="1:20" ht="17.25" customHeight="1" x14ac:dyDescent="0.4">
      <c r="A5" s="83"/>
      <c r="B5" s="63" t="s">
        <v>225</v>
      </c>
      <c r="C5" s="5" t="s">
        <v>167</v>
      </c>
      <c r="D5" s="4" t="s">
        <v>129</v>
      </c>
      <c r="E5" s="2" t="s">
        <v>127</v>
      </c>
      <c r="F5" s="45" t="s">
        <v>156</v>
      </c>
      <c r="G5" s="20">
        <v>11.7</v>
      </c>
      <c r="H5" s="12">
        <f t="shared" si="0"/>
        <v>51</v>
      </c>
      <c r="I5" s="21">
        <f t="shared" si="1"/>
        <v>8.5470085470085468</v>
      </c>
      <c r="J5" s="26">
        <v>269</v>
      </c>
      <c r="K5" s="12">
        <f t="shared" si="2"/>
        <v>2</v>
      </c>
      <c r="L5" s="21">
        <f t="shared" si="3"/>
        <v>2.69</v>
      </c>
      <c r="M5" s="29">
        <v>21.2</v>
      </c>
      <c r="N5" s="12">
        <f t="shared" si="4"/>
        <v>2</v>
      </c>
      <c r="O5" s="7">
        <f t="shared" si="5"/>
        <v>21.2</v>
      </c>
      <c r="P5" s="58">
        <f t="shared" si="6"/>
        <v>32.437008547008546</v>
      </c>
      <c r="Q5">
        <v>9.8000000000000007</v>
      </c>
      <c r="R5" s="1">
        <f t="shared" ref="R5:R7" si="7">1/Q5*100</f>
        <v>10.204081632653059</v>
      </c>
    </row>
    <row r="6" spans="1:20" ht="17.25" customHeight="1" x14ac:dyDescent="0.4">
      <c r="A6" s="83"/>
      <c r="B6" s="63" t="s">
        <v>225</v>
      </c>
      <c r="C6" s="5" t="s">
        <v>168</v>
      </c>
      <c r="D6" s="3" t="s">
        <v>101</v>
      </c>
      <c r="E6" s="3" t="s">
        <v>102</v>
      </c>
      <c r="F6" s="46" t="s">
        <v>155</v>
      </c>
      <c r="G6" s="20">
        <v>9.6999999999999993</v>
      </c>
      <c r="H6" s="12">
        <f t="shared" si="0"/>
        <v>9</v>
      </c>
      <c r="I6" s="21">
        <f t="shared" si="1"/>
        <v>10.309278350515465</v>
      </c>
      <c r="J6" s="26">
        <v>264</v>
      </c>
      <c r="K6" s="12">
        <f t="shared" si="2"/>
        <v>3</v>
      </c>
      <c r="L6" s="21">
        <f t="shared" si="3"/>
        <v>2.64</v>
      </c>
      <c r="M6" s="29">
        <v>16</v>
      </c>
      <c r="N6" s="12">
        <f t="shared" si="4"/>
        <v>4</v>
      </c>
      <c r="O6" s="7">
        <f t="shared" si="5"/>
        <v>16</v>
      </c>
      <c r="P6" s="58">
        <f t="shared" si="6"/>
        <v>28.949278350515463</v>
      </c>
      <c r="Q6">
        <v>7.6</v>
      </c>
      <c r="R6" s="1">
        <f t="shared" si="7"/>
        <v>13.157894736842104</v>
      </c>
    </row>
    <row r="7" spans="1:20" ht="17.25" customHeight="1" x14ac:dyDescent="0.4">
      <c r="A7" s="83"/>
      <c r="B7" s="63" t="s">
        <v>225</v>
      </c>
      <c r="C7" s="5" t="s">
        <v>169</v>
      </c>
      <c r="D7" s="4" t="s">
        <v>126</v>
      </c>
      <c r="E7" s="2" t="s">
        <v>127</v>
      </c>
      <c r="F7" s="45" t="s">
        <v>156</v>
      </c>
      <c r="G7" s="20">
        <v>11.7</v>
      </c>
      <c r="H7" s="12">
        <f t="shared" si="0"/>
        <v>51</v>
      </c>
      <c r="I7" s="21">
        <f t="shared" si="1"/>
        <v>8.5470085470085468</v>
      </c>
      <c r="J7" s="26">
        <v>230</v>
      </c>
      <c r="K7" s="12">
        <f t="shared" si="2"/>
        <v>16</v>
      </c>
      <c r="L7" s="21">
        <f t="shared" si="3"/>
        <v>2.2999999999999998</v>
      </c>
      <c r="M7" s="29">
        <v>16.899999999999999</v>
      </c>
      <c r="N7" s="12">
        <f t="shared" si="4"/>
        <v>3</v>
      </c>
      <c r="O7" s="7">
        <f t="shared" si="5"/>
        <v>16.899999999999999</v>
      </c>
      <c r="P7" s="58">
        <f t="shared" si="6"/>
        <v>27.747008547008544</v>
      </c>
      <c r="Q7">
        <v>8.1</v>
      </c>
      <c r="R7" s="1">
        <f t="shared" si="7"/>
        <v>12.345679012345681</v>
      </c>
    </row>
    <row r="8" spans="1:20" ht="17.25" customHeight="1" x14ac:dyDescent="0.4">
      <c r="A8" s="83"/>
      <c r="B8" s="63" t="s">
        <v>225</v>
      </c>
      <c r="C8" s="5" t="s">
        <v>170</v>
      </c>
      <c r="D8" s="3" t="s">
        <v>224</v>
      </c>
      <c r="E8" s="3" t="s">
        <v>97</v>
      </c>
      <c r="F8" s="46" t="s">
        <v>155</v>
      </c>
      <c r="G8" s="20">
        <v>10.4</v>
      </c>
      <c r="H8" s="12">
        <f t="shared" si="0"/>
        <v>26</v>
      </c>
      <c r="I8" s="21">
        <f t="shared" si="1"/>
        <v>9.615384615384615</v>
      </c>
      <c r="J8" s="26">
        <v>240</v>
      </c>
      <c r="K8" s="12">
        <f t="shared" si="2"/>
        <v>12</v>
      </c>
      <c r="L8" s="21">
        <f t="shared" si="3"/>
        <v>2.4</v>
      </c>
      <c r="M8" s="29">
        <v>13.2</v>
      </c>
      <c r="N8" s="12">
        <f t="shared" si="4"/>
        <v>5</v>
      </c>
      <c r="O8" s="7">
        <f t="shared" si="5"/>
        <v>13.2</v>
      </c>
      <c r="P8" s="58">
        <f t="shared" si="6"/>
        <v>25.215384615384615</v>
      </c>
    </row>
    <row r="9" spans="1:20" ht="17.25" customHeight="1" x14ac:dyDescent="0.4">
      <c r="A9" s="83"/>
      <c r="B9" s="63" t="s">
        <v>225</v>
      </c>
      <c r="C9" s="5" t="s">
        <v>171</v>
      </c>
      <c r="D9" s="4" t="s">
        <v>113</v>
      </c>
      <c r="E9" s="2" t="s">
        <v>114</v>
      </c>
      <c r="F9" s="46" t="s">
        <v>155</v>
      </c>
      <c r="G9" s="20">
        <v>10.4</v>
      </c>
      <c r="H9" s="12">
        <f t="shared" si="0"/>
        <v>26</v>
      </c>
      <c r="I9" s="21">
        <f t="shared" si="1"/>
        <v>9.615384615384615</v>
      </c>
      <c r="J9" s="26">
        <v>221</v>
      </c>
      <c r="K9" s="12">
        <f t="shared" si="2"/>
        <v>24</v>
      </c>
      <c r="L9" s="21">
        <f t="shared" si="3"/>
        <v>2.21</v>
      </c>
      <c r="M9" s="29">
        <v>13.1</v>
      </c>
      <c r="N9" s="12">
        <f t="shared" si="4"/>
        <v>6</v>
      </c>
      <c r="O9" s="7">
        <f t="shared" si="5"/>
        <v>13.1</v>
      </c>
      <c r="P9" s="58">
        <f t="shared" si="6"/>
        <v>24.925384615384615</v>
      </c>
    </row>
    <row r="10" spans="1:20" ht="17.25" customHeight="1" x14ac:dyDescent="0.4">
      <c r="A10" s="83"/>
      <c r="B10" s="63" t="s">
        <v>225</v>
      </c>
      <c r="C10" s="5" t="s">
        <v>172</v>
      </c>
      <c r="D10" s="3" t="s">
        <v>96</v>
      </c>
      <c r="E10" s="3" t="s">
        <v>97</v>
      </c>
      <c r="F10" s="46" t="s">
        <v>155</v>
      </c>
      <c r="G10" s="20">
        <v>9.5</v>
      </c>
      <c r="H10" s="12">
        <f t="shared" si="0"/>
        <v>6</v>
      </c>
      <c r="I10" s="21">
        <f t="shared" si="1"/>
        <v>10.526315789473683</v>
      </c>
      <c r="J10" s="26">
        <v>248</v>
      </c>
      <c r="K10" s="12">
        <f t="shared" si="2"/>
        <v>8</v>
      </c>
      <c r="L10" s="21">
        <f t="shared" si="3"/>
        <v>2.48</v>
      </c>
      <c r="M10" s="29">
        <v>11.5</v>
      </c>
      <c r="N10" s="12">
        <f t="shared" si="4"/>
        <v>11</v>
      </c>
      <c r="O10" s="7">
        <f t="shared" si="5"/>
        <v>11.5</v>
      </c>
      <c r="P10" s="58">
        <f t="shared" si="6"/>
        <v>24.506315789473682</v>
      </c>
    </row>
    <row r="11" spans="1:20" ht="17.25" customHeight="1" x14ac:dyDescent="0.4">
      <c r="A11" s="83"/>
      <c r="B11" s="63" t="s">
        <v>225</v>
      </c>
      <c r="C11" s="5" t="s">
        <v>173</v>
      </c>
      <c r="D11" s="4" t="s">
        <v>149</v>
      </c>
      <c r="E11" s="6" t="s">
        <v>150</v>
      </c>
      <c r="F11" s="44" t="s">
        <v>155</v>
      </c>
      <c r="G11" s="50">
        <v>9.9</v>
      </c>
      <c r="H11" s="12">
        <f t="shared" si="0"/>
        <v>14</v>
      </c>
      <c r="I11" s="51">
        <f t="shared" si="1"/>
        <v>10.1010101010101</v>
      </c>
      <c r="J11" s="27">
        <v>223</v>
      </c>
      <c r="K11" s="12">
        <f t="shared" si="2"/>
        <v>22</v>
      </c>
      <c r="L11" s="51">
        <f t="shared" si="3"/>
        <v>2.23</v>
      </c>
      <c r="M11" s="29">
        <v>11.7</v>
      </c>
      <c r="N11" s="12">
        <f t="shared" si="4"/>
        <v>9</v>
      </c>
      <c r="O11" s="8">
        <f t="shared" si="5"/>
        <v>11.7</v>
      </c>
      <c r="P11" s="57">
        <f t="shared" si="6"/>
        <v>24.0310101010101</v>
      </c>
    </row>
    <row r="12" spans="1:20" ht="17.25" customHeight="1" x14ac:dyDescent="0.4">
      <c r="A12" s="83"/>
      <c r="B12" s="62" t="s">
        <v>226</v>
      </c>
      <c r="C12" s="5" t="s">
        <v>174</v>
      </c>
      <c r="D12" s="4" t="s">
        <v>111</v>
      </c>
      <c r="E12" s="4" t="s">
        <v>112</v>
      </c>
      <c r="F12" s="46" t="s">
        <v>155</v>
      </c>
      <c r="G12" s="50">
        <v>10.6</v>
      </c>
      <c r="H12" s="12">
        <f t="shared" si="0"/>
        <v>29</v>
      </c>
      <c r="I12" s="51">
        <f t="shared" si="1"/>
        <v>9.433962264150944</v>
      </c>
      <c r="J12" s="27">
        <v>202</v>
      </c>
      <c r="K12" s="12">
        <f t="shared" si="2"/>
        <v>37</v>
      </c>
      <c r="L12" s="51">
        <f t="shared" si="3"/>
        <v>2.02</v>
      </c>
      <c r="M12" s="56">
        <v>12.4</v>
      </c>
      <c r="N12" s="12">
        <f t="shared" si="4"/>
        <v>8</v>
      </c>
      <c r="O12" s="8">
        <f t="shared" si="5"/>
        <v>12.4</v>
      </c>
      <c r="P12" s="58">
        <f t="shared" si="6"/>
        <v>23.853962264150944</v>
      </c>
    </row>
    <row r="13" spans="1:20" ht="17.25" customHeight="1" x14ac:dyDescent="0.4">
      <c r="A13" s="83"/>
      <c r="B13" s="62" t="s">
        <v>226</v>
      </c>
      <c r="C13" s="5" t="s">
        <v>175</v>
      </c>
      <c r="D13" s="3" t="s">
        <v>105</v>
      </c>
      <c r="E13" s="3" t="s">
        <v>107</v>
      </c>
      <c r="F13" s="46" t="s">
        <v>155</v>
      </c>
      <c r="G13" s="20">
        <v>11.6</v>
      </c>
      <c r="H13" s="12">
        <f t="shared" si="0"/>
        <v>49</v>
      </c>
      <c r="I13" s="21">
        <f t="shared" si="1"/>
        <v>8.6206896551724146</v>
      </c>
      <c r="J13" s="26">
        <v>201</v>
      </c>
      <c r="K13" s="12">
        <f t="shared" si="2"/>
        <v>38</v>
      </c>
      <c r="L13" s="21">
        <f t="shared" si="3"/>
        <v>2.0099999999999998</v>
      </c>
      <c r="M13" s="29">
        <v>13</v>
      </c>
      <c r="N13" s="12">
        <f t="shared" si="4"/>
        <v>7</v>
      </c>
      <c r="O13" s="7">
        <f t="shared" si="5"/>
        <v>13</v>
      </c>
      <c r="P13" s="58">
        <f t="shared" si="6"/>
        <v>23.630689655172414</v>
      </c>
    </row>
    <row r="14" spans="1:20" ht="17.25" customHeight="1" x14ac:dyDescent="0.4">
      <c r="A14" s="83"/>
      <c r="B14" s="63" t="s">
        <v>225</v>
      </c>
      <c r="C14" s="5" t="s">
        <v>176</v>
      </c>
      <c r="D14" s="3" t="s">
        <v>71</v>
      </c>
      <c r="E14" s="3" t="s">
        <v>11</v>
      </c>
      <c r="F14" s="46" t="s">
        <v>155</v>
      </c>
      <c r="G14" s="20">
        <v>9.4</v>
      </c>
      <c r="H14" s="12">
        <f t="shared" si="0"/>
        <v>4</v>
      </c>
      <c r="I14" s="21">
        <f t="shared" si="1"/>
        <v>10.638297872340425</v>
      </c>
      <c r="J14" s="26">
        <v>229</v>
      </c>
      <c r="K14" s="12">
        <f t="shared" si="2"/>
        <v>18</v>
      </c>
      <c r="L14" s="21">
        <f t="shared" si="3"/>
        <v>2.29</v>
      </c>
      <c r="M14" s="29">
        <v>10.7</v>
      </c>
      <c r="N14" s="12">
        <f t="shared" si="4"/>
        <v>18</v>
      </c>
      <c r="O14" s="7">
        <f t="shared" si="5"/>
        <v>10.7</v>
      </c>
      <c r="P14" s="58">
        <f t="shared" si="6"/>
        <v>23.628297872340426</v>
      </c>
    </row>
    <row r="15" spans="1:20" ht="17.25" customHeight="1" x14ac:dyDescent="0.4">
      <c r="A15" s="83"/>
      <c r="B15" s="63" t="s">
        <v>225</v>
      </c>
      <c r="C15" s="5" t="s">
        <v>177</v>
      </c>
      <c r="D15" s="3" t="s">
        <v>98</v>
      </c>
      <c r="E15" s="3" t="s">
        <v>99</v>
      </c>
      <c r="F15" s="46" t="s">
        <v>155</v>
      </c>
      <c r="G15" s="20">
        <v>9.4</v>
      </c>
      <c r="H15" s="12">
        <f t="shared" si="0"/>
        <v>4</v>
      </c>
      <c r="I15" s="21">
        <f t="shared" si="1"/>
        <v>10.638297872340425</v>
      </c>
      <c r="J15" s="26">
        <v>257</v>
      </c>
      <c r="K15" s="12">
        <f t="shared" si="2"/>
        <v>7</v>
      </c>
      <c r="L15" s="21">
        <f t="shared" si="3"/>
        <v>2.57</v>
      </c>
      <c r="M15" s="29">
        <v>10.4</v>
      </c>
      <c r="N15" s="12">
        <f t="shared" si="4"/>
        <v>20</v>
      </c>
      <c r="O15" s="7">
        <f t="shared" si="5"/>
        <v>10.4</v>
      </c>
      <c r="P15" s="58">
        <f t="shared" si="6"/>
        <v>23.608297872340426</v>
      </c>
    </row>
    <row r="16" spans="1:20" ht="17.25" customHeight="1" x14ac:dyDescent="0.4">
      <c r="A16" s="83"/>
      <c r="B16" s="62" t="s">
        <v>226</v>
      </c>
      <c r="C16" s="5" t="s">
        <v>178</v>
      </c>
      <c r="D16" s="3" t="s">
        <v>108</v>
      </c>
      <c r="E16" s="3" t="s">
        <v>109</v>
      </c>
      <c r="F16" s="46" t="s">
        <v>155</v>
      </c>
      <c r="G16" s="20">
        <v>10.3</v>
      </c>
      <c r="H16" s="12">
        <f t="shared" si="0"/>
        <v>23</v>
      </c>
      <c r="I16" s="21">
        <f t="shared" si="1"/>
        <v>9.7087378640776691</v>
      </c>
      <c r="J16" s="26">
        <v>209</v>
      </c>
      <c r="K16" s="12">
        <f t="shared" si="2"/>
        <v>33</v>
      </c>
      <c r="L16" s="21">
        <f t="shared" si="3"/>
        <v>2.09</v>
      </c>
      <c r="M16" s="29">
        <v>11.6</v>
      </c>
      <c r="N16" s="12">
        <f t="shared" si="4"/>
        <v>10</v>
      </c>
      <c r="O16" s="7">
        <f t="shared" si="5"/>
        <v>11.6</v>
      </c>
      <c r="P16" s="58">
        <f t="shared" si="6"/>
        <v>23.398737864077667</v>
      </c>
    </row>
    <row r="17" spans="1:16" ht="17.25" customHeight="1" x14ac:dyDescent="0.4">
      <c r="A17" s="83"/>
      <c r="B17" s="63" t="s">
        <v>225</v>
      </c>
      <c r="C17" s="5" t="s">
        <v>179</v>
      </c>
      <c r="D17" s="4" t="s">
        <v>141</v>
      </c>
      <c r="E17" s="6" t="s">
        <v>27</v>
      </c>
      <c r="F17" s="45" t="s">
        <v>156</v>
      </c>
      <c r="G17" s="50">
        <v>8.8000000000000007</v>
      </c>
      <c r="H17" s="12">
        <f t="shared" si="0"/>
        <v>1</v>
      </c>
      <c r="I17" s="51">
        <f t="shared" si="1"/>
        <v>11.363636363636363</v>
      </c>
      <c r="J17" s="27">
        <v>180</v>
      </c>
      <c r="K17" s="12">
        <f t="shared" si="2"/>
        <v>48</v>
      </c>
      <c r="L17" s="51">
        <f t="shared" si="3"/>
        <v>1.8</v>
      </c>
      <c r="M17" s="56">
        <v>10</v>
      </c>
      <c r="N17" s="12">
        <f t="shared" si="4"/>
        <v>25</v>
      </c>
      <c r="O17" s="8">
        <f t="shared" si="5"/>
        <v>10</v>
      </c>
      <c r="P17" s="57">
        <f t="shared" si="6"/>
        <v>23.163636363636364</v>
      </c>
    </row>
    <row r="18" spans="1:16" ht="17.25" customHeight="1" x14ac:dyDescent="0.4">
      <c r="A18" s="83"/>
      <c r="B18" s="63" t="s">
        <v>225</v>
      </c>
      <c r="C18" s="5" t="s">
        <v>180</v>
      </c>
      <c r="D18" s="3" t="s">
        <v>10</v>
      </c>
      <c r="E18" s="3" t="s">
        <v>70</v>
      </c>
      <c r="F18" s="46" t="s">
        <v>155</v>
      </c>
      <c r="G18" s="20">
        <v>9.8000000000000007</v>
      </c>
      <c r="H18" s="12">
        <f t="shared" si="0"/>
        <v>10</v>
      </c>
      <c r="I18" s="21">
        <f t="shared" si="1"/>
        <v>10.204081632653059</v>
      </c>
      <c r="J18" s="26">
        <v>264</v>
      </c>
      <c r="K18" s="12">
        <f t="shared" si="2"/>
        <v>3</v>
      </c>
      <c r="L18" s="21">
        <f t="shared" si="3"/>
        <v>2.64</v>
      </c>
      <c r="M18" s="29">
        <v>10.199999999999999</v>
      </c>
      <c r="N18" s="12">
        <f t="shared" si="4"/>
        <v>23</v>
      </c>
      <c r="O18" s="7">
        <f t="shared" si="5"/>
        <v>10.199999999999999</v>
      </c>
      <c r="P18" s="58">
        <f t="shared" si="6"/>
        <v>23.044081632653061</v>
      </c>
    </row>
    <row r="19" spans="1:16" ht="17.25" customHeight="1" x14ac:dyDescent="0.4">
      <c r="A19" s="83"/>
      <c r="B19" s="62" t="s">
        <v>226</v>
      </c>
      <c r="C19" s="5" t="s">
        <v>181</v>
      </c>
      <c r="D19" s="3" t="s">
        <v>49</v>
      </c>
      <c r="E19" s="3" t="s">
        <v>19</v>
      </c>
      <c r="F19" s="46" t="s">
        <v>155</v>
      </c>
      <c r="G19" s="20">
        <v>9.8000000000000007</v>
      </c>
      <c r="H19" s="12">
        <f t="shared" si="0"/>
        <v>10</v>
      </c>
      <c r="I19" s="21">
        <f t="shared" si="1"/>
        <v>10.204081632653059</v>
      </c>
      <c r="J19" s="26">
        <v>245</v>
      </c>
      <c r="K19" s="12">
        <f t="shared" si="2"/>
        <v>10</v>
      </c>
      <c r="L19" s="21">
        <f t="shared" si="3"/>
        <v>2.4500000000000002</v>
      </c>
      <c r="M19" s="29">
        <v>10.3</v>
      </c>
      <c r="N19" s="12">
        <f t="shared" si="4"/>
        <v>22</v>
      </c>
      <c r="O19" s="7">
        <f t="shared" si="5"/>
        <v>10.3</v>
      </c>
      <c r="P19" s="58">
        <f t="shared" si="6"/>
        <v>22.954081632653061</v>
      </c>
    </row>
    <row r="20" spans="1:16" ht="17.25" customHeight="1" x14ac:dyDescent="0.4">
      <c r="A20" s="83"/>
      <c r="B20" s="62" t="s">
        <v>226</v>
      </c>
      <c r="C20" s="5" t="s">
        <v>182</v>
      </c>
      <c r="D20" s="3" t="s">
        <v>76</v>
      </c>
      <c r="E20" s="3" t="s">
        <v>8</v>
      </c>
      <c r="F20" s="46" t="s">
        <v>155</v>
      </c>
      <c r="G20" s="20">
        <v>10.7</v>
      </c>
      <c r="H20" s="12">
        <f t="shared" si="0"/>
        <v>30</v>
      </c>
      <c r="I20" s="21">
        <f t="shared" si="1"/>
        <v>9.3457943925233664</v>
      </c>
      <c r="J20" s="26">
        <v>215</v>
      </c>
      <c r="K20" s="12">
        <f t="shared" si="2"/>
        <v>28</v>
      </c>
      <c r="L20" s="21">
        <f t="shared" si="3"/>
        <v>2.15</v>
      </c>
      <c r="M20" s="29">
        <v>11.4</v>
      </c>
      <c r="N20" s="12">
        <f t="shared" si="4"/>
        <v>12</v>
      </c>
      <c r="O20" s="7">
        <f t="shared" si="5"/>
        <v>11.4</v>
      </c>
      <c r="P20" s="58">
        <f t="shared" si="6"/>
        <v>22.895794392523367</v>
      </c>
    </row>
    <row r="21" spans="1:16" ht="17.25" customHeight="1" x14ac:dyDescent="0.4">
      <c r="A21" s="83"/>
      <c r="B21" s="62" t="s">
        <v>226</v>
      </c>
      <c r="C21" s="5" t="s">
        <v>183</v>
      </c>
      <c r="D21" s="4" t="s">
        <v>115</v>
      </c>
      <c r="E21" s="2" t="s">
        <v>116</v>
      </c>
      <c r="F21" s="46" t="s">
        <v>155</v>
      </c>
      <c r="G21" s="20">
        <v>9.3000000000000007</v>
      </c>
      <c r="H21" s="12">
        <f t="shared" si="0"/>
        <v>3</v>
      </c>
      <c r="I21" s="21">
        <f t="shared" si="1"/>
        <v>10.75268817204301</v>
      </c>
      <c r="J21" s="26">
        <v>262</v>
      </c>
      <c r="K21" s="12">
        <f t="shared" si="2"/>
        <v>5</v>
      </c>
      <c r="L21" s="21">
        <f t="shared" si="3"/>
        <v>2.62</v>
      </c>
      <c r="M21" s="29">
        <v>9.5</v>
      </c>
      <c r="N21" s="12">
        <f t="shared" si="4"/>
        <v>33</v>
      </c>
      <c r="O21" s="7">
        <f t="shared" si="5"/>
        <v>9.5</v>
      </c>
      <c r="P21" s="58">
        <f t="shared" si="6"/>
        <v>22.872688172043009</v>
      </c>
    </row>
    <row r="22" spans="1:16" ht="17.25" customHeight="1" x14ac:dyDescent="0.4">
      <c r="A22" s="83"/>
      <c r="B22" s="63" t="s">
        <v>225</v>
      </c>
      <c r="C22" s="5" t="s">
        <v>184</v>
      </c>
      <c r="D22" s="4" t="s">
        <v>128</v>
      </c>
      <c r="E22" s="2" t="s">
        <v>17</v>
      </c>
      <c r="F22" s="45" t="s">
        <v>156</v>
      </c>
      <c r="G22" s="20">
        <v>10.199999999999999</v>
      </c>
      <c r="H22" s="12">
        <f t="shared" si="0"/>
        <v>19</v>
      </c>
      <c r="I22" s="21">
        <f t="shared" si="1"/>
        <v>9.8039215686274517</v>
      </c>
      <c r="J22" s="26">
        <v>178</v>
      </c>
      <c r="K22" s="12">
        <f t="shared" si="2"/>
        <v>50</v>
      </c>
      <c r="L22" s="21">
        <f t="shared" si="3"/>
        <v>1.78</v>
      </c>
      <c r="M22" s="29">
        <v>11.2</v>
      </c>
      <c r="N22" s="12">
        <f t="shared" si="4"/>
        <v>13</v>
      </c>
      <c r="O22" s="7">
        <f t="shared" si="5"/>
        <v>11.2</v>
      </c>
      <c r="P22" s="58">
        <f t="shared" si="6"/>
        <v>22.783921568627449</v>
      </c>
    </row>
    <row r="23" spans="1:16" ht="17.25" customHeight="1" x14ac:dyDescent="0.4">
      <c r="A23" s="83"/>
      <c r="B23" s="62" t="s">
        <v>226</v>
      </c>
      <c r="C23" s="5" t="s">
        <v>185</v>
      </c>
      <c r="D23" s="3" t="s">
        <v>81</v>
      </c>
      <c r="E23" s="3" t="s">
        <v>82</v>
      </c>
      <c r="F23" s="46" t="s">
        <v>155</v>
      </c>
      <c r="G23" s="20">
        <v>9.5</v>
      </c>
      <c r="H23" s="12">
        <f t="shared" si="0"/>
        <v>6</v>
      </c>
      <c r="I23" s="21">
        <f t="shared" si="1"/>
        <v>10.526315789473683</v>
      </c>
      <c r="J23" s="26">
        <v>221</v>
      </c>
      <c r="K23" s="12">
        <f t="shared" si="2"/>
        <v>24</v>
      </c>
      <c r="L23" s="21">
        <f t="shared" si="3"/>
        <v>2.21</v>
      </c>
      <c r="M23" s="29">
        <v>9.8000000000000007</v>
      </c>
      <c r="N23" s="12">
        <f t="shared" si="4"/>
        <v>27</v>
      </c>
      <c r="O23" s="7">
        <f t="shared" si="5"/>
        <v>9.8000000000000007</v>
      </c>
      <c r="P23" s="58">
        <f t="shared" si="6"/>
        <v>22.536315789473683</v>
      </c>
    </row>
    <row r="24" spans="1:16" ht="17.25" customHeight="1" x14ac:dyDescent="0.4">
      <c r="A24" s="83"/>
      <c r="B24" s="63" t="s">
        <v>225</v>
      </c>
      <c r="C24" s="5" t="s">
        <v>186</v>
      </c>
      <c r="D24" s="3" t="s">
        <v>89</v>
      </c>
      <c r="E24" s="3" t="s">
        <v>90</v>
      </c>
      <c r="F24" s="46" t="s">
        <v>155</v>
      </c>
      <c r="G24" s="20">
        <v>10.199999999999999</v>
      </c>
      <c r="H24" s="12">
        <f t="shared" si="0"/>
        <v>19</v>
      </c>
      <c r="I24" s="21">
        <f t="shared" si="1"/>
        <v>9.8039215686274517</v>
      </c>
      <c r="J24" s="26">
        <v>216</v>
      </c>
      <c r="K24" s="12">
        <f t="shared" si="2"/>
        <v>26</v>
      </c>
      <c r="L24" s="21">
        <f t="shared" si="3"/>
        <v>2.16</v>
      </c>
      <c r="M24" s="29">
        <v>10.5</v>
      </c>
      <c r="N24" s="12">
        <f t="shared" si="4"/>
        <v>19</v>
      </c>
      <c r="O24" s="7">
        <f t="shared" si="5"/>
        <v>10.5</v>
      </c>
      <c r="P24" s="58">
        <f t="shared" si="6"/>
        <v>22.463921568627452</v>
      </c>
    </row>
    <row r="25" spans="1:16" ht="17.25" customHeight="1" x14ac:dyDescent="0.4">
      <c r="A25" s="83"/>
      <c r="B25" s="62" t="s">
        <v>226</v>
      </c>
      <c r="C25" s="5" t="s">
        <v>187</v>
      </c>
      <c r="D25" s="3" t="s">
        <v>91</v>
      </c>
      <c r="E25" s="3" t="s">
        <v>23</v>
      </c>
      <c r="F25" s="46" t="s">
        <v>155</v>
      </c>
      <c r="G25" s="20">
        <v>9.5</v>
      </c>
      <c r="H25" s="12">
        <f t="shared" si="0"/>
        <v>6</v>
      </c>
      <c r="I25" s="21">
        <f t="shared" si="1"/>
        <v>10.526315789473683</v>
      </c>
      <c r="J25" s="26">
        <v>229</v>
      </c>
      <c r="K25" s="12">
        <f t="shared" si="2"/>
        <v>18</v>
      </c>
      <c r="L25" s="21">
        <f t="shared" si="3"/>
        <v>2.29</v>
      </c>
      <c r="M25" s="29">
        <v>9.6</v>
      </c>
      <c r="N25" s="12">
        <f t="shared" si="4"/>
        <v>30</v>
      </c>
      <c r="O25" s="7">
        <f t="shared" si="5"/>
        <v>9.6</v>
      </c>
      <c r="P25" s="58">
        <f t="shared" si="6"/>
        <v>22.416315789473686</v>
      </c>
    </row>
    <row r="26" spans="1:16" ht="17.25" customHeight="1" x14ac:dyDescent="0.4">
      <c r="A26" s="83"/>
      <c r="B26" s="62" t="s">
        <v>226</v>
      </c>
      <c r="C26" s="5" t="s">
        <v>188</v>
      </c>
      <c r="D26" s="4" t="s">
        <v>43</v>
      </c>
      <c r="E26" s="6" t="s">
        <v>8</v>
      </c>
      <c r="F26" s="45" t="s">
        <v>156</v>
      </c>
      <c r="G26" s="50">
        <v>8.8000000000000007</v>
      </c>
      <c r="H26" s="12">
        <f t="shared" si="0"/>
        <v>1</v>
      </c>
      <c r="I26" s="51">
        <f t="shared" si="1"/>
        <v>11.363636363636363</v>
      </c>
      <c r="J26" s="27">
        <v>185</v>
      </c>
      <c r="K26" s="12">
        <f t="shared" si="2"/>
        <v>43</v>
      </c>
      <c r="L26" s="51">
        <f t="shared" si="3"/>
        <v>1.85</v>
      </c>
      <c r="M26" s="56">
        <v>9.1999999999999993</v>
      </c>
      <c r="N26" s="12">
        <f t="shared" si="4"/>
        <v>37</v>
      </c>
      <c r="O26" s="8">
        <f t="shared" si="5"/>
        <v>9.1999999999999993</v>
      </c>
      <c r="P26" s="57">
        <f t="shared" si="6"/>
        <v>22.413636363636364</v>
      </c>
    </row>
    <row r="27" spans="1:16" ht="17.25" customHeight="1" x14ac:dyDescent="0.4">
      <c r="A27" s="83"/>
      <c r="B27" s="62" t="s">
        <v>226</v>
      </c>
      <c r="C27" s="5" t="s">
        <v>189</v>
      </c>
      <c r="D27" s="3" t="s">
        <v>72</v>
      </c>
      <c r="E27" s="3" t="s">
        <v>73</v>
      </c>
      <c r="F27" s="46" t="s">
        <v>155</v>
      </c>
      <c r="G27" s="20">
        <v>10.199999999999999</v>
      </c>
      <c r="H27" s="12">
        <f t="shared" si="0"/>
        <v>19</v>
      </c>
      <c r="I27" s="21">
        <f t="shared" si="1"/>
        <v>9.8039215686274517</v>
      </c>
      <c r="J27" s="26">
        <v>240</v>
      </c>
      <c r="K27" s="12">
        <f t="shared" si="2"/>
        <v>12</v>
      </c>
      <c r="L27" s="21">
        <f t="shared" si="3"/>
        <v>2.4</v>
      </c>
      <c r="M27" s="29">
        <v>10.1</v>
      </c>
      <c r="N27" s="12">
        <f t="shared" si="4"/>
        <v>24</v>
      </c>
      <c r="O27" s="7">
        <f t="shared" si="5"/>
        <v>10.1</v>
      </c>
      <c r="P27" s="58">
        <f t="shared" si="6"/>
        <v>22.303921568627452</v>
      </c>
    </row>
    <row r="28" spans="1:16" ht="17.25" customHeight="1" x14ac:dyDescent="0.4">
      <c r="A28" s="83"/>
      <c r="B28" s="62" t="s">
        <v>226</v>
      </c>
      <c r="C28" s="5" t="s">
        <v>190</v>
      </c>
      <c r="D28" s="4" t="s">
        <v>117</v>
      </c>
      <c r="E28" s="2" t="s">
        <v>118</v>
      </c>
      <c r="F28" s="46" t="s">
        <v>155</v>
      </c>
      <c r="G28" s="20">
        <v>11.2</v>
      </c>
      <c r="H28" s="12">
        <f t="shared" si="0"/>
        <v>38</v>
      </c>
      <c r="I28" s="21">
        <f t="shared" si="1"/>
        <v>8.9285714285714288</v>
      </c>
      <c r="J28" s="26">
        <v>216</v>
      </c>
      <c r="K28" s="12">
        <f t="shared" si="2"/>
        <v>26</v>
      </c>
      <c r="L28" s="21">
        <f t="shared" si="3"/>
        <v>2.16</v>
      </c>
      <c r="M28" s="29">
        <v>11</v>
      </c>
      <c r="N28" s="12">
        <f t="shared" si="4"/>
        <v>15</v>
      </c>
      <c r="O28" s="7">
        <f t="shared" si="5"/>
        <v>11</v>
      </c>
      <c r="P28" s="58">
        <f t="shared" si="6"/>
        <v>22.088571428571427</v>
      </c>
    </row>
    <row r="29" spans="1:16" ht="17.25" customHeight="1" x14ac:dyDescent="0.4">
      <c r="A29" s="83"/>
      <c r="B29" s="63" t="s">
        <v>225</v>
      </c>
      <c r="C29" s="5" t="s">
        <v>191</v>
      </c>
      <c r="D29" s="4" t="s">
        <v>134</v>
      </c>
      <c r="E29" s="6" t="s">
        <v>114</v>
      </c>
      <c r="F29" s="45" t="s">
        <v>156</v>
      </c>
      <c r="G29" s="50">
        <v>11</v>
      </c>
      <c r="H29" s="12">
        <f t="shared" si="0"/>
        <v>33</v>
      </c>
      <c r="I29" s="51">
        <f t="shared" si="1"/>
        <v>9.0909090909090917</v>
      </c>
      <c r="J29" s="27">
        <v>180</v>
      </c>
      <c r="K29" s="12">
        <f t="shared" si="2"/>
        <v>48</v>
      </c>
      <c r="L29" s="51">
        <f t="shared" si="3"/>
        <v>1.8</v>
      </c>
      <c r="M29" s="56">
        <v>11</v>
      </c>
      <c r="N29" s="12">
        <f t="shared" si="4"/>
        <v>15</v>
      </c>
      <c r="O29" s="8">
        <f t="shared" si="5"/>
        <v>11</v>
      </c>
      <c r="P29" s="57">
        <f t="shared" si="6"/>
        <v>21.890909090909091</v>
      </c>
    </row>
    <row r="30" spans="1:16" ht="17.25" customHeight="1" x14ac:dyDescent="0.4">
      <c r="A30" s="83"/>
      <c r="B30" s="62" t="s">
        <v>226</v>
      </c>
      <c r="C30" s="5" t="s">
        <v>192</v>
      </c>
      <c r="D30" s="3" t="s">
        <v>104</v>
      </c>
      <c r="E30" s="3" t="s">
        <v>25</v>
      </c>
      <c r="F30" s="46" t="s">
        <v>155</v>
      </c>
      <c r="G30" s="20">
        <v>10.4</v>
      </c>
      <c r="H30" s="12">
        <f t="shared" si="0"/>
        <v>26</v>
      </c>
      <c r="I30" s="21">
        <f t="shared" si="1"/>
        <v>9.615384615384615</v>
      </c>
      <c r="J30" s="26">
        <v>247</v>
      </c>
      <c r="K30" s="12">
        <f t="shared" si="2"/>
        <v>9</v>
      </c>
      <c r="L30" s="21">
        <f t="shared" si="3"/>
        <v>2.4700000000000002</v>
      </c>
      <c r="M30" s="29">
        <v>9.6</v>
      </c>
      <c r="N30" s="12">
        <f t="shared" si="4"/>
        <v>30</v>
      </c>
      <c r="O30" s="7">
        <f t="shared" si="5"/>
        <v>9.6</v>
      </c>
      <c r="P30" s="58">
        <f t="shared" si="6"/>
        <v>21.685384615384613</v>
      </c>
    </row>
    <row r="31" spans="1:16" ht="17.25" customHeight="1" x14ac:dyDescent="0.4">
      <c r="A31" s="83"/>
      <c r="B31" s="62" t="s">
        <v>226</v>
      </c>
      <c r="C31" s="5" t="s">
        <v>193</v>
      </c>
      <c r="D31" s="3" t="s">
        <v>105</v>
      </c>
      <c r="E31" s="3" t="s">
        <v>106</v>
      </c>
      <c r="F31" s="46" t="s">
        <v>155</v>
      </c>
      <c r="G31" s="20">
        <v>9.9</v>
      </c>
      <c r="H31" s="12">
        <f t="shared" si="0"/>
        <v>14</v>
      </c>
      <c r="I31" s="21">
        <f t="shared" si="1"/>
        <v>10.1010101010101</v>
      </c>
      <c r="J31" s="26">
        <v>228</v>
      </c>
      <c r="K31" s="12">
        <f t="shared" si="2"/>
        <v>20</v>
      </c>
      <c r="L31" s="21">
        <f t="shared" si="3"/>
        <v>2.2799999999999998</v>
      </c>
      <c r="M31" s="29">
        <v>9.3000000000000007</v>
      </c>
      <c r="N31" s="12">
        <f t="shared" si="4"/>
        <v>35</v>
      </c>
      <c r="O31" s="7">
        <f t="shared" si="5"/>
        <v>9.3000000000000007</v>
      </c>
      <c r="P31" s="58">
        <f t="shared" si="6"/>
        <v>21.681010101010102</v>
      </c>
    </row>
    <row r="32" spans="1:16" ht="17.25" customHeight="1" x14ac:dyDescent="0.4">
      <c r="A32" s="83"/>
      <c r="B32" s="62" t="s">
        <v>226</v>
      </c>
      <c r="C32" s="5" t="s">
        <v>194</v>
      </c>
      <c r="D32" s="3" t="s">
        <v>86</v>
      </c>
      <c r="E32" s="3" t="s">
        <v>85</v>
      </c>
      <c r="F32" s="46" t="s">
        <v>155</v>
      </c>
      <c r="G32" s="20">
        <v>10.3</v>
      </c>
      <c r="H32" s="12">
        <f t="shared" si="0"/>
        <v>23</v>
      </c>
      <c r="I32" s="21">
        <f t="shared" si="1"/>
        <v>9.7087378640776691</v>
      </c>
      <c r="J32" s="26">
        <v>222</v>
      </c>
      <c r="K32" s="12">
        <f t="shared" si="2"/>
        <v>23</v>
      </c>
      <c r="L32" s="21">
        <f t="shared" si="3"/>
        <v>2.2200000000000002</v>
      </c>
      <c r="M32" s="29">
        <v>9.6999999999999993</v>
      </c>
      <c r="N32" s="12">
        <f t="shared" si="4"/>
        <v>29</v>
      </c>
      <c r="O32" s="7">
        <f t="shared" si="5"/>
        <v>9.6999999999999993</v>
      </c>
      <c r="P32" s="58">
        <f t="shared" si="6"/>
        <v>21.628737864077671</v>
      </c>
    </row>
    <row r="33" spans="1:16" ht="17.25" customHeight="1" x14ac:dyDescent="0.4">
      <c r="A33" s="83"/>
      <c r="B33" s="63" t="s">
        <v>225</v>
      </c>
      <c r="C33" s="5" t="s">
        <v>195</v>
      </c>
      <c r="D33" s="3" t="s">
        <v>94</v>
      </c>
      <c r="E33" s="3" t="s">
        <v>70</v>
      </c>
      <c r="F33" s="46" t="s">
        <v>155</v>
      </c>
      <c r="G33" s="20">
        <v>11.1</v>
      </c>
      <c r="H33" s="12">
        <f t="shared" si="0"/>
        <v>34</v>
      </c>
      <c r="I33" s="21">
        <f t="shared" si="1"/>
        <v>9.0090090090090094</v>
      </c>
      <c r="J33" s="26">
        <v>209</v>
      </c>
      <c r="K33" s="12">
        <f t="shared" si="2"/>
        <v>33</v>
      </c>
      <c r="L33" s="21">
        <f t="shared" si="3"/>
        <v>2.09</v>
      </c>
      <c r="M33" s="29">
        <v>10.4</v>
      </c>
      <c r="N33" s="12">
        <f t="shared" si="4"/>
        <v>20</v>
      </c>
      <c r="O33" s="7">
        <f t="shared" si="5"/>
        <v>10.4</v>
      </c>
      <c r="P33" s="58">
        <f t="shared" si="6"/>
        <v>21.499009009009008</v>
      </c>
    </row>
    <row r="34" spans="1:16" ht="17.25" customHeight="1" x14ac:dyDescent="0.4">
      <c r="A34" s="83"/>
      <c r="B34" s="63" t="s">
        <v>225</v>
      </c>
      <c r="C34" s="5" t="s">
        <v>196</v>
      </c>
      <c r="D34" s="4" t="s">
        <v>135</v>
      </c>
      <c r="E34" s="6" t="s">
        <v>136</v>
      </c>
      <c r="F34" s="45" t="s">
        <v>156</v>
      </c>
      <c r="G34" s="50">
        <v>11.6</v>
      </c>
      <c r="H34" s="12">
        <f t="shared" si="0"/>
        <v>49</v>
      </c>
      <c r="I34" s="51">
        <f t="shared" si="1"/>
        <v>8.6206896551724146</v>
      </c>
      <c r="J34" s="27">
        <v>170</v>
      </c>
      <c r="K34" s="12">
        <f t="shared" si="2"/>
        <v>52</v>
      </c>
      <c r="L34" s="51">
        <f t="shared" si="3"/>
        <v>1.7</v>
      </c>
      <c r="M34" s="56">
        <v>11.1</v>
      </c>
      <c r="N34" s="12">
        <f t="shared" si="4"/>
        <v>14</v>
      </c>
      <c r="O34" s="8">
        <f t="shared" si="5"/>
        <v>11.1</v>
      </c>
      <c r="P34" s="57">
        <f t="shared" si="6"/>
        <v>21.420689655172414</v>
      </c>
    </row>
    <row r="35" spans="1:16" ht="17.25" customHeight="1" x14ac:dyDescent="0.4">
      <c r="A35" s="83"/>
      <c r="B35" s="63" t="s">
        <v>225</v>
      </c>
      <c r="C35" s="5" t="s">
        <v>197</v>
      </c>
      <c r="D35" s="4" t="s">
        <v>124</v>
      </c>
      <c r="E35" s="2" t="s">
        <v>125</v>
      </c>
      <c r="F35" s="46" t="s">
        <v>155</v>
      </c>
      <c r="G35" s="20">
        <v>11.5</v>
      </c>
      <c r="H35" s="12">
        <f t="shared" si="0"/>
        <v>46</v>
      </c>
      <c r="I35" s="21">
        <f t="shared" si="1"/>
        <v>8.695652173913043</v>
      </c>
      <c r="J35" s="26">
        <v>178</v>
      </c>
      <c r="K35" s="12">
        <f t="shared" si="2"/>
        <v>50</v>
      </c>
      <c r="L35" s="21">
        <f t="shared" si="3"/>
        <v>1.78</v>
      </c>
      <c r="M35" s="29">
        <v>10.9</v>
      </c>
      <c r="N35" s="12">
        <f t="shared" si="4"/>
        <v>17</v>
      </c>
      <c r="O35" s="7">
        <f t="shared" si="5"/>
        <v>10.9</v>
      </c>
      <c r="P35" s="58">
        <f t="shared" si="6"/>
        <v>21.375652173913043</v>
      </c>
    </row>
    <row r="36" spans="1:16" ht="17.25" customHeight="1" x14ac:dyDescent="0.4">
      <c r="A36" s="83"/>
      <c r="B36" s="62" t="s">
        <v>226</v>
      </c>
      <c r="C36" s="5" t="s">
        <v>198</v>
      </c>
      <c r="D36" s="3" t="s">
        <v>92</v>
      </c>
      <c r="E36" s="3" t="s">
        <v>93</v>
      </c>
      <c r="F36" s="46" t="s">
        <v>155</v>
      </c>
      <c r="G36" s="20">
        <v>10.3</v>
      </c>
      <c r="H36" s="12">
        <f t="shared" ref="H36:H61" si="8">RANK(G36,$G$4:$G$61,1)</f>
        <v>23</v>
      </c>
      <c r="I36" s="21">
        <f t="shared" ref="I36:I61" si="9">1/G36*100</f>
        <v>9.7087378640776691</v>
      </c>
      <c r="J36" s="26">
        <v>207</v>
      </c>
      <c r="K36" s="12">
        <f t="shared" ref="K36:K61" si="10">RANK(J36,$J$4:$J$61,0)</f>
        <v>35</v>
      </c>
      <c r="L36" s="21">
        <f t="shared" ref="L36:L61" si="11">J36/100</f>
        <v>2.0699999999999998</v>
      </c>
      <c r="M36" s="29">
        <v>9.3000000000000007</v>
      </c>
      <c r="N36" s="12">
        <f t="shared" ref="N36:N60" si="12">RANK(M36,$M$4:$M$61,0)</f>
        <v>35</v>
      </c>
      <c r="O36" s="7">
        <f t="shared" ref="O36:O60" si="13">M36</f>
        <v>9.3000000000000007</v>
      </c>
      <c r="P36" s="58">
        <f t="shared" ref="P36:P60" si="14">SUM(I36,L36,O36)</f>
        <v>21.07873786407767</v>
      </c>
    </row>
    <row r="37" spans="1:16" ht="17.25" customHeight="1" x14ac:dyDescent="0.4">
      <c r="A37" s="83"/>
      <c r="B37" s="62" t="s">
        <v>226</v>
      </c>
      <c r="C37" s="5" t="s">
        <v>199</v>
      </c>
      <c r="D37" s="4" t="s">
        <v>119</v>
      </c>
      <c r="E37" s="2" t="s">
        <v>120</v>
      </c>
      <c r="F37" s="46" t="s">
        <v>155</v>
      </c>
      <c r="G37" s="20">
        <v>11.3</v>
      </c>
      <c r="H37" s="12">
        <f t="shared" si="8"/>
        <v>40</v>
      </c>
      <c r="I37" s="21">
        <f t="shared" si="9"/>
        <v>8.8495575221238933</v>
      </c>
      <c r="J37" s="26">
        <v>183</v>
      </c>
      <c r="K37" s="12">
        <f t="shared" si="10"/>
        <v>46</v>
      </c>
      <c r="L37" s="21">
        <f t="shared" si="11"/>
        <v>1.83</v>
      </c>
      <c r="M37" s="29">
        <v>9.8000000000000007</v>
      </c>
      <c r="N37" s="12">
        <f t="shared" si="12"/>
        <v>27</v>
      </c>
      <c r="O37" s="7">
        <f t="shared" si="13"/>
        <v>9.8000000000000007</v>
      </c>
      <c r="P37" s="58">
        <f t="shared" si="14"/>
        <v>20.479557522123894</v>
      </c>
    </row>
    <row r="38" spans="1:16" ht="17.25" customHeight="1" x14ac:dyDescent="0.4">
      <c r="A38" s="83"/>
      <c r="B38" s="63" t="s">
        <v>225</v>
      </c>
      <c r="C38" s="5" t="s">
        <v>200</v>
      </c>
      <c r="D38" s="4" t="s">
        <v>139</v>
      </c>
      <c r="E38" s="6" t="s">
        <v>88</v>
      </c>
      <c r="F38" s="45" t="s">
        <v>156</v>
      </c>
      <c r="G38" s="50">
        <v>10.1</v>
      </c>
      <c r="H38" s="12">
        <f t="shared" si="8"/>
        <v>18</v>
      </c>
      <c r="I38" s="51">
        <f t="shared" si="9"/>
        <v>9.9009900990099009</v>
      </c>
      <c r="J38" s="27">
        <v>234</v>
      </c>
      <c r="K38" s="12">
        <f t="shared" si="10"/>
        <v>15</v>
      </c>
      <c r="L38" s="51">
        <f t="shared" si="11"/>
        <v>2.34</v>
      </c>
      <c r="M38" s="56">
        <v>8.1999999999999993</v>
      </c>
      <c r="N38" s="12">
        <f t="shared" si="12"/>
        <v>43</v>
      </c>
      <c r="O38" s="8">
        <f t="shared" si="13"/>
        <v>8.1999999999999993</v>
      </c>
      <c r="P38" s="57">
        <f t="shared" si="14"/>
        <v>20.440990099009902</v>
      </c>
    </row>
    <row r="39" spans="1:16" ht="17.25" customHeight="1" x14ac:dyDescent="0.4">
      <c r="A39" s="83"/>
      <c r="B39" s="62" t="s">
        <v>226</v>
      </c>
      <c r="C39" s="5" t="s">
        <v>201</v>
      </c>
      <c r="D39" s="4" t="s">
        <v>121</v>
      </c>
      <c r="E39" s="2" t="s">
        <v>85</v>
      </c>
      <c r="F39" s="46" t="s">
        <v>155</v>
      </c>
      <c r="G39" s="20">
        <v>9.9</v>
      </c>
      <c r="H39" s="12">
        <f t="shared" si="8"/>
        <v>14</v>
      </c>
      <c r="I39" s="21">
        <f t="shared" si="9"/>
        <v>10.1010101010101</v>
      </c>
      <c r="J39" s="26">
        <v>259</v>
      </c>
      <c r="K39" s="12">
        <f t="shared" si="10"/>
        <v>6</v>
      </c>
      <c r="L39" s="21">
        <f t="shared" si="11"/>
        <v>2.59</v>
      </c>
      <c r="M39" s="29">
        <v>7.5</v>
      </c>
      <c r="N39" s="12">
        <f t="shared" si="12"/>
        <v>50</v>
      </c>
      <c r="O39" s="7">
        <f t="shared" si="13"/>
        <v>7.5</v>
      </c>
      <c r="P39" s="58">
        <f t="shared" si="14"/>
        <v>20.1910101010101</v>
      </c>
    </row>
    <row r="40" spans="1:16" ht="17.25" customHeight="1" x14ac:dyDescent="0.4">
      <c r="A40" s="83"/>
      <c r="B40" s="63" t="s">
        <v>225</v>
      </c>
      <c r="C40" s="5" t="s">
        <v>202</v>
      </c>
      <c r="D40" s="4" t="s">
        <v>138</v>
      </c>
      <c r="E40" s="6" t="s">
        <v>99</v>
      </c>
      <c r="F40" s="45" t="s">
        <v>156</v>
      </c>
      <c r="G40" s="50">
        <v>11.4</v>
      </c>
      <c r="H40" s="12">
        <f t="shared" si="8"/>
        <v>44</v>
      </c>
      <c r="I40" s="51">
        <f t="shared" si="9"/>
        <v>8.7719298245614024</v>
      </c>
      <c r="J40" s="27">
        <v>160</v>
      </c>
      <c r="K40" s="12">
        <f t="shared" si="10"/>
        <v>54</v>
      </c>
      <c r="L40" s="51">
        <f t="shared" si="11"/>
        <v>1.6</v>
      </c>
      <c r="M40" s="56">
        <v>9.6</v>
      </c>
      <c r="N40" s="12">
        <f t="shared" si="12"/>
        <v>30</v>
      </c>
      <c r="O40" s="8">
        <f t="shared" si="13"/>
        <v>9.6</v>
      </c>
      <c r="P40" s="57">
        <f t="shared" si="14"/>
        <v>19.9719298245614</v>
      </c>
    </row>
    <row r="41" spans="1:16" ht="17.25" customHeight="1" x14ac:dyDescent="0.4">
      <c r="A41" s="83"/>
      <c r="B41" s="62" t="s">
        <v>226</v>
      </c>
      <c r="C41" s="5" t="s">
        <v>203</v>
      </c>
      <c r="D41" s="3" t="s">
        <v>95</v>
      </c>
      <c r="E41" s="3" t="s">
        <v>44</v>
      </c>
      <c r="F41" s="46" t="s">
        <v>155</v>
      </c>
      <c r="G41" s="20">
        <v>9.8000000000000007</v>
      </c>
      <c r="H41" s="12">
        <f t="shared" si="8"/>
        <v>10</v>
      </c>
      <c r="I41" s="21">
        <f t="shared" si="9"/>
        <v>10.204081632653059</v>
      </c>
      <c r="J41" s="26">
        <v>245</v>
      </c>
      <c r="K41" s="12">
        <f t="shared" si="10"/>
        <v>10</v>
      </c>
      <c r="L41" s="21">
        <f t="shared" si="11"/>
        <v>2.4500000000000002</v>
      </c>
      <c r="M41" s="29">
        <v>7.2</v>
      </c>
      <c r="N41" s="12">
        <f t="shared" si="12"/>
        <v>52</v>
      </c>
      <c r="O41" s="7">
        <f t="shared" si="13"/>
        <v>7.2</v>
      </c>
      <c r="P41" s="58">
        <f t="shared" si="14"/>
        <v>19.85408163265306</v>
      </c>
    </row>
    <row r="42" spans="1:16" ht="17.25" customHeight="1" x14ac:dyDescent="0.4">
      <c r="A42" s="83"/>
      <c r="B42" s="62" t="s">
        <v>226</v>
      </c>
      <c r="C42" s="5" t="s">
        <v>204</v>
      </c>
      <c r="D42" s="3" t="s">
        <v>83</v>
      </c>
      <c r="E42" s="3" t="s">
        <v>44</v>
      </c>
      <c r="F42" s="46" t="s">
        <v>155</v>
      </c>
      <c r="G42" s="20">
        <v>12.5</v>
      </c>
      <c r="H42" s="12">
        <f t="shared" si="8"/>
        <v>56</v>
      </c>
      <c r="I42" s="21">
        <f t="shared" si="9"/>
        <v>8</v>
      </c>
      <c r="J42" s="26">
        <v>240</v>
      </c>
      <c r="K42" s="12">
        <f t="shared" si="10"/>
        <v>12</v>
      </c>
      <c r="L42" s="21">
        <f t="shared" si="11"/>
        <v>2.4</v>
      </c>
      <c r="M42" s="29">
        <v>9.35</v>
      </c>
      <c r="N42" s="12">
        <f t="shared" si="12"/>
        <v>34</v>
      </c>
      <c r="O42" s="7">
        <f t="shared" si="13"/>
        <v>9.35</v>
      </c>
      <c r="P42" s="58">
        <f t="shared" si="14"/>
        <v>19.75</v>
      </c>
    </row>
    <row r="43" spans="1:16" ht="17.25" customHeight="1" x14ac:dyDescent="0.4">
      <c r="A43" s="83"/>
      <c r="B43" s="62" t="s">
        <v>226</v>
      </c>
      <c r="C43" s="5" t="s">
        <v>205</v>
      </c>
      <c r="D43" s="4" t="s">
        <v>132</v>
      </c>
      <c r="E43" s="6" t="s">
        <v>133</v>
      </c>
      <c r="F43" s="45" t="s">
        <v>156</v>
      </c>
      <c r="G43" s="50">
        <v>13</v>
      </c>
      <c r="H43" s="12">
        <f t="shared" si="8"/>
        <v>57</v>
      </c>
      <c r="I43" s="51">
        <f t="shared" si="9"/>
        <v>7.6923076923076925</v>
      </c>
      <c r="J43" s="27">
        <v>200</v>
      </c>
      <c r="K43" s="12">
        <f t="shared" si="10"/>
        <v>40</v>
      </c>
      <c r="L43" s="51">
        <f t="shared" si="11"/>
        <v>2</v>
      </c>
      <c r="M43" s="56">
        <v>10</v>
      </c>
      <c r="N43" s="12">
        <f t="shared" si="12"/>
        <v>25</v>
      </c>
      <c r="O43" s="8">
        <f t="shared" si="13"/>
        <v>10</v>
      </c>
      <c r="P43" s="57">
        <f t="shared" si="14"/>
        <v>19.692307692307693</v>
      </c>
    </row>
    <row r="44" spans="1:16" ht="17.25" customHeight="1" x14ac:dyDescent="0.4">
      <c r="A44" s="83"/>
      <c r="B44" s="63" t="s">
        <v>225</v>
      </c>
      <c r="C44" s="5" t="s">
        <v>206</v>
      </c>
      <c r="D44" s="3" t="s">
        <v>78</v>
      </c>
      <c r="E44" s="3" t="s">
        <v>79</v>
      </c>
      <c r="F44" s="46" t="s">
        <v>155</v>
      </c>
      <c r="G44" s="20">
        <v>9.8000000000000007</v>
      </c>
      <c r="H44" s="12">
        <f t="shared" si="8"/>
        <v>10</v>
      </c>
      <c r="I44" s="21">
        <f t="shared" si="9"/>
        <v>10.204081632653059</v>
      </c>
      <c r="J44" s="27">
        <v>154</v>
      </c>
      <c r="K44" s="12">
        <f t="shared" si="10"/>
        <v>57</v>
      </c>
      <c r="L44" s="21">
        <f t="shared" si="11"/>
        <v>1.54</v>
      </c>
      <c r="M44" s="29">
        <v>7.9</v>
      </c>
      <c r="N44" s="12">
        <f t="shared" si="12"/>
        <v>47</v>
      </c>
      <c r="O44" s="7">
        <f t="shared" si="13"/>
        <v>7.9</v>
      </c>
      <c r="P44" s="58">
        <f t="shared" si="14"/>
        <v>19.644081632653062</v>
      </c>
    </row>
    <row r="45" spans="1:16" ht="17.25" customHeight="1" x14ac:dyDescent="0.4">
      <c r="A45" s="83"/>
      <c r="B45" s="63" t="s">
        <v>225</v>
      </c>
      <c r="C45" s="5" t="s">
        <v>207</v>
      </c>
      <c r="D45" s="4" t="s">
        <v>142</v>
      </c>
      <c r="E45" s="6" t="s">
        <v>143</v>
      </c>
      <c r="F45" s="45" t="s">
        <v>156</v>
      </c>
      <c r="G45" s="50">
        <v>11.2</v>
      </c>
      <c r="H45" s="12">
        <f t="shared" si="8"/>
        <v>38</v>
      </c>
      <c r="I45" s="51">
        <f t="shared" si="9"/>
        <v>8.9285714285714288</v>
      </c>
      <c r="J45" s="27">
        <v>210</v>
      </c>
      <c r="K45" s="12">
        <f t="shared" si="10"/>
        <v>31</v>
      </c>
      <c r="L45" s="51">
        <f t="shared" si="11"/>
        <v>2.1</v>
      </c>
      <c r="M45" s="56">
        <v>8.5</v>
      </c>
      <c r="N45" s="12">
        <f t="shared" si="12"/>
        <v>39</v>
      </c>
      <c r="O45" s="8">
        <f t="shared" si="13"/>
        <v>8.5</v>
      </c>
      <c r="P45" s="57">
        <f t="shared" si="14"/>
        <v>19.528571428571428</v>
      </c>
    </row>
    <row r="46" spans="1:16" ht="15" customHeight="1" x14ac:dyDescent="0.4">
      <c r="A46" s="83"/>
      <c r="B46" s="62" t="s">
        <v>226</v>
      </c>
      <c r="C46" s="5" t="s">
        <v>208</v>
      </c>
      <c r="D46" s="4" t="s">
        <v>137</v>
      </c>
      <c r="E46" s="6" t="s">
        <v>73</v>
      </c>
      <c r="F46" s="45" t="s">
        <v>156</v>
      </c>
      <c r="G46" s="50">
        <v>12.3</v>
      </c>
      <c r="H46" s="12">
        <f t="shared" si="8"/>
        <v>55</v>
      </c>
      <c r="I46" s="51">
        <f t="shared" si="9"/>
        <v>8.1300813008130071</v>
      </c>
      <c r="J46" s="27">
        <v>225</v>
      </c>
      <c r="K46" s="12">
        <f t="shared" si="10"/>
        <v>21</v>
      </c>
      <c r="L46" s="51">
        <f t="shared" si="11"/>
        <v>2.25</v>
      </c>
      <c r="M46" s="56">
        <v>9</v>
      </c>
      <c r="N46" s="12">
        <f t="shared" si="12"/>
        <v>38</v>
      </c>
      <c r="O46" s="8">
        <f t="shared" si="13"/>
        <v>9</v>
      </c>
      <c r="P46" s="57">
        <f t="shared" si="14"/>
        <v>19.380081300813007</v>
      </c>
    </row>
    <row r="47" spans="1:16" ht="18.5" x14ac:dyDescent="0.4">
      <c r="A47" s="83"/>
      <c r="B47" s="63" t="s">
        <v>225</v>
      </c>
      <c r="C47" s="5" t="s">
        <v>209</v>
      </c>
      <c r="D47" s="3" t="s">
        <v>69</v>
      </c>
      <c r="E47" s="3" t="s">
        <v>9</v>
      </c>
      <c r="F47" s="46" t="s">
        <v>155</v>
      </c>
      <c r="G47" s="20">
        <v>11.3</v>
      </c>
      <c r="H47" s="12">
        <f t="shared" si="8"/>
        <v>40</v>
      </c>
      <c r="I47" s="21">
        <f t="shared" si="9"/>
        <v>8.8495575221238933</v>
      </c>
      <c r="J47" s="26">
        <v>230</v>
      </c>
      <c r="K47" s="12">
        <f t="shared" si="10"/>
        <v>16</v>
      </c>
      <c r="L47" s="21">
        <f t="shared" si="11"/>
        <v>2.2999999999999998</v>
      </c>
      <c r="M47" s="29">
        <v>8.1999999999999993</v>
      </c>
      <c r="N47" s="12">
        <f t="shared" si="12"/>
        <v>43</v>
      </c>
      <c r="O47" s="7">
        <f t="shared" si="13"/>
        <v>8.1999999999999993</v>
      </c>
      <c r="P47" s="58">
        <f t="shared" si="14"/>
        <v>19.349557522123892</v>
      </c>
    </row>
    <row r="48" spans="1:16" ht="18.5" x14ac:dyDescent="0.4">
      <c r="A48" s="83"/>
      <c r="B48" s="63" t="s">
        <v>225</v>
      </c>
      <c r="C48" s="5" t="s">
        <v>210</v>
      </c>
      <c r="D48" s="3" t="s">
        <v>87</v>
      </c>
      <c r="E48" s="3" t="s">
        <v>88</v>
      </c>
      <c r="F48" s="46" t="s">
        <v>155</v>
      </c>
      <c r="G48" s="20">
        <v>10</v>
      </c>
      <c r="H48" s="12">
        <f t="shared" si="8"/>
        <v>17</v>
      </c>
      <c r="I48" s="21">
        <f t="shared" si="9"/>
        <v>10</v>
      </c>
      <c r="J48" s="26">
        <v>214</v>
      </c>
      <c r="K48" s="12">
        <f t="shared" si="10"/>
        <v>29</v>
      </c>
      <c r="L48" s="21">
        <f t="shared" si="11"/>
        <v>2.14</v>
      </c>
      <c r="M48" s="29">
        <v>7.1</v>
      </c>
      <c r="N48" s="12">
        <f t="shared" si="12"/>
        <v>53</v>
      </c>
      <c r="O48" s="7">
        <f t="shared" si="13"/>
        <v>7.1</v>
      </c>
      <c r="P48" s="58">
        <f t="shared" si="14"/>
        <v>19.240000000000002</v>
      </c>
    </row>
    <row r="49" spans="1:16" ht="18.5" x14ac:dyDescent="0.4">
      <c r="A49" s="83"/>
      <c r="B49" s="62" t="s">
        <v>226</v>
      </c>
      <c r="C49" s="5" t="s">
        <v>211</v>
      </c>
      <c r="D49" s="3" t="s">
        <v>77</v>
      </c>
      <c r="E49" s="3" t="s">
        <v>25</v>
      </c>
      <c r="F49" s="46" t="s">
        <v>155</v>
      </c>
      <c r="G49" s="20">
        <v>10.7</v>
      </c>
      <c r="H49" s="12">
        <f t="shared" si="8"/>
        <v>30</v>
      </c>
      <c r="I49" s="21">
        <f t="shared" si="9"/>
        <v>9.3457943925233664</v>
      </c>
      <c r="J49" s="26">
        <v>155</v>
      </c>
      <c r="K49" s="12">
        <f t="shared" si="10"/>
        <v>56</v>
      </c>
      <c r="L49" s="21">
        <f t="shared" si="11"/>
        <v>1.55</v>
      </c>
      <c r="M49" s="29">
        <v>8.3000000000000007</v>
      </c>
      <c r="N49" s="12">
        <f t="shared" si="12"/>
        <v>41</v>
      </c>
      <c r="O49" s="7">
        <f t="shared" si="13"/>
        <v>8.3000000000000007</v>
      </c>
      <c r="P49" s="58">
        <f t="shared" si="14"/>
        <v>19.195794392523368</v>
      </c>
    </row>
    <row r="50" spans="1:16" ht="18.5" x14ac:dyDescent="0.4">
      <c r="A50" s="83"/>
      <c r="B50" s="62" t="s">
        <v>226</v>
      </c>
      <c r="C50" s="5" t="s">
        <v>212</v>
      </c>
      <c r="D50" s="3" t="s">
        <v>103</v>
      </c>
      <c r="E50" s="3" t="s">
        <v>40</v>
      </c>
      <c r="F50" s="46" t="s">
        <v>155</v>
      </c>
      <c r="G50" s="20">
        <v>11.1</v>
      </c>
      <c r="H50" s="12">
        <f t="shared" si="8"/>
        <v>34</v>
      </c>
      <c r="I50" s="21">
        <f t="shared" si="9"/>
        <v>9.0090090090090094</v>
      </c>
      <c r="J50" s="26">
        <v>210</v>
      </c>
      <c r="K50" s="12">
        <f t="shared" si="10"/>
        <v>31</v>
      </c>
      <c r="L50" s="21">
        <f t="shared" si="11"/>
        <v>2.1</v>
      </c>
      <c r="M50" s="29">
        <v>8</v>
      </c>
      <c r="N50" s="12">
        <f t="shared" si="12"/>
        <v>45</v>
      </c>
      <c r="O50" s="7">
        <f t="shared" si="13"/>
        <v>8</v>
      </c>
      <c r="P50" s="58">
        <f t="shared" si="14"/>
        <v>19.109009009009007</v>
      </c>
    </row>
    <row r="51" spans="1:16" ht="18.5" x14ac:dyDescent="0.4">
      <c r="A51" s="83"/>
      <c r="B51" s="62" t="s">
        <v>226</v>
      </c>
      <c r="C51" s="5" t="s">
        <v>213</v>
      </c>
      <c r="D51" s="3" t="s">
        <v>110</v>
      </c>
      <c r="E51" s="3" t="s">
        <v>75</v>
      </c>
      <c r="F51" s="46" t="s">
        <v>155</v>
      </c>
      <c r="G51" s="20">
        <v>11.5</v>
      </c>
      <c r="H51" s="12">
        <f t="shared" si="8"/>
        <v>46</v>
      </c>
      <c r="I51" s="21">
        <f t="shared" si="9"/>
        <v>8.695652173913043</v>
      </c>
      <c r="J51" s="26">
        <v>168</v>
      </c>
      <c r="K51" s="12">
        <f t="shared" si="10"/>
        <v>53</v>
      </c>
      <c r="L51" s="21">
        <f t="shared" si="11"/>
        <v>1.68</v>
      </c>
      <c r="M51" s="29">
        <v>8.5</v>
      </c>
      <c r="N51" s="12">
        <f t="shared" si="12"/>
        <v>39</v>
      </c>
      <c r="O51" s="7">
        <f t="shared" si="13"/>
        <v>8.5</v>
      </c>
      <c r="P51" s="58">
        <f t="shared" si="14"/>
        <v>18.875652173913043</v>
      </c>
    </row>
    <row r="52" spans="1:16" ht="18.5" x14ac:dyDescent="0.4">
      <c r="A52" s="83"/>
      <c r="B52" s="63" t="s">
        <v>225</v>
      </c>
      <c r="C52" s="5" t="s">
        <v>214</v>
      </c>
      <c r="D52" s="4" t="s">
        <v>151</v>
      </c>
      <c r="E52" s="6" t="s">
        <v>152</v>
      </c>
      <c r="F52" s="44" t="s">
        <v>155</v>
      </c>
      <c r="G52" s="50">
        <v>11.4</v>
      </c>
      <c r="H52" s="12">
        <f t="shared" si="8"/>
        <v>44</v>
      </c>
      <c r="I52" s="51">
        <f t="shared" si="9"/>
        <v>8.7719298245614024</v>
      </c>
      <c r="J52" s="27">
        <v>207</v>
      </c>
      <c r="K52" s="12">
        <f t="shared" si="10"/>
        <v>35</v>
      </c>
      <c r="L52" s="51">
        <f t="shared" si="11"/>
        <v>2.0699999999999998</v>
      </c>
      <c r="M52" s="29">
        <v>7.9</v>
      </c>
      <c r="N52" s="12">
        <f t="shared" si="12"/>
        <v>47</v>
      </c>
      <c r="O52" s="8">
        <f t="shared" si="13"/>
        <v>7.9</v>
      </c>
      <c r="P52" s="57">
        <f t="shared" si="14"/>
        <v>18.741929824561403</v>
      </c>
    </row>
    <row r="53" spans="1:16" ht="18.5" x14ac:dyDescent="0.4">
      <c r="A53" s="83"/>
      <c r="B53" s="63" t="s">
        <v>225</v>
      </c>
      <c r="C53" s="5" t="s">
        <v>215</v>
      </c>
      <c r="D53" s="3" t="s">
        <v>100</v>
      </c>
      <c r="E53" s="3" t="s">
        <v>11</v>
      </c>
      <c r="F53" s="46" t="s">
        <v>155</v>
      </c>
      <c r="G53" s="20">
        <v>11.5</v>
      </c>
      <c r="H53" s="12">
        <f t="shared" si="8"/>
        <v>46</v>
      </c>
      <c r="I53" s="21">
        <f t="shared" si="9"/>
        <v>8.695652173913043</v>
      </c>
      <c r="J53" s="27">
        <v>212</v>
      </c>
      <c r="K53" s="12">
        <f t="shared" si="10"/>
        <v>30</v>
      </c>
      <c r="L53" s="21">
        <f t="shared" si="11"/>
        <v>2.12</v>
      </c>
      <c r="M53" s="29">
        <v>7.8</v>
      </c>
      <c r="N53" s="12">
        <f t="shared" si="12"/>
        <v>49</v>
      </c>
      <c r="O53" s="7">
        <f t="shared" si="13"/>
        <v>7.8</v>
      </c>
      <c r="P53" s="58">
        <f t="shared" si="14"/>
        <v>18.615652173913045</v>
      </c>
    </row>
    <row r="54" spans="1:16" ht="18.5" x14ac:dyDescent="0.4">
      <c r="A54" s="83"/>
      <c r="B54" s="63" t="s">
        <v>225</v>
      </c>
      <c r="C54" s="5" t="s">
        <v>216</v>
      </c>
      <c r="D54" s="4" t="s">
        <v>148</v>
      </c>
      <c r="E54" s="6" t="s">
        <v>70</v>
      </c>
      <c r="F54" s="44" t="s">
        <v>155</v>
      </c>
      <c r="G54" s="50">
        <v>11.1</v>
      </c>
      <c r="H54" s="12">
        <f t="shared" si="8"/>
        <v>34</v>
      </c>
      <c r="I54" s="51">
        <f t="shared" si="9"/>
        <v>9.0090090090090094</v>
      </c>
      <c r="J54" s="27">
        <v>197</v>
      </c>
      <c r="K54" s="12">
        <f t="shared" si="10"/>
        <v>42</v>
      </c>
      <c r="L54" s="51">
        <f t="shared" si="11"/>
        <v>1.97</v>
      </c>
      <c r="M54" s="29">
        <v>7.5</v>
      </c>
      <c r="N54" s="12">
        <f t="shared" si="12"/>
        <v>50</v>
      </c>
      <c r="O54" s="8">
        <f t="shared" si="13"/>
        <v>7.5</v>
      </c>
      <c r="P54" s="57">
        <f t="shared" si="14"/>
        <v>18.479009009009012</v>
      </c>
    </row>
    <row r="55" spans="1:16" ht="18.5" x14ac:dyDescent="0.4">
      <c r="A55" s="83"/>
      <c r="B55" s="63" t="s">
        <v>225</v>
      </c>
      <c r="C55" s="5" t="s">
        <v>217</v>
      </c>
      <c r="D55" s="4" t="s">
        <v>122</v>
      </c>
      <c r="E55" s="2" t="s">
        <v>123</v>
      </c>
      <c r="F55" s="46" t="s">
        <v>155</v>
      </c>
      <c r="G55" s="20">
        <v>11.8</v>
      </c>
      <c r="H55" s="12">
        <f t="shared" si="8"/>
        <v>53</v>
      </c>
      <c r="I55" s="21">
        <f t="shared" si="9"/>
        <v>8.4745762711864394</v>
      </c>
      <c r="J55" s="26">
        <v>182</v>
      </c>
      <c r="K55" s="12">
        <f t="shared" si="10"/>
        <v>47</v>
      </c>
      <c r="L55" s="21">
        <f t="shared" si="11"/>
        <v>1.82</v>
      </c>
      <c r="M55" s="29">
        <v>8</v>
      </c>
      <c r="N55" s="12">
        <f t="shared" si="12"/>
        <v>45</v>
      </c>
      <c r="O55" s="7">
        <f t="shared" si="13"/>
        <v>8</v>
      </c>
      <c r="P55" s="58">
        <f t="shared" si="14"/>
        <v>18.29457627118644</v>
      </c>
    </row>
    <row r="56" spans="1:16" ht="18.5" x14ac:dyDescent="0.35">
      <c r="A56" s="83"/>
      <c r="B56" s="63" t="s">
        <v>225</v>
      </c>
      <c r="C56" s="5" t="s">
        <v>218</v>
      </c>
      <c r="D56" s="2" t="s">
        <v>130</v>
      </c>
      <c r="E56" s="2" t="s">
        <v>131</v>
      </c>
      <c r="F56" s="45" t="s">
        <v>156</v>
      </c>
      <c r="G56" s="20">
        <v>13.6</v>
      </c>
      <c r="H56" s="12">
        <f t="shared" si="8"/>
        <v>58</v>
      </c>
      <c r="I56" s="21">
        <f t="shared" si="9"/>
        <v>7.3529411764705888</v>
      </c>
      <c r="J56" s="26">
        <v>184</v>
      </c>
      <c r="K56" s="12">
        <f t="shared" si="10"/>
        <v>44</v>
      </c>
      <c r="L56" s="21">
        <f t="shared" si="11"/>
        <v>1.84</v>
      </c>
      <c r="M56" s="29">
        <v>8.3000000000000007</v>
      </c>
      <c r="N56" s="12">
        <f t="shared" si="12"/>
        <v>41</v>
      </c>
      <c r="O56" s="7">
        <f t="shared" si="13"/>
        <v>8.3000000000000007</v>
      </c>
      <c r="P56" s="21">
        <f t="shared" si="14"/>
        <v>17.492941176470588</v>
      </c>
    </row>
    <row r="57" spans="1:16" ht="18.5" x14ac:dyDescent="0.4">
      <c r="A57" s="83"/>
      <c r="B57" s="62" t="s">
        <v>226</v>
      </c>
      <c r="C57" s="5" t="s">
        <v>219</v>
      </c>
      <c r="D57" s="4" t="s">
        <v>140</v>
      </c>
      <c r="E57" s="6" t="s">
        <v>23</v>
      </c>
      <c r="F57" s="45" t="s">
        <v>156</v>
      </c>
      <c r="G57" s="50">
        <v>10.199999999999999</v>
      </c>
      <c r="H57" s="12">
        <f t="shared" si="8"/>
        <v>19</v>
      </c>
      <c r="I57" s="51">
        <f t="shared" si="9"/>
        <v>9.8039215686274517</v>
      </c>
      <c r="J57" s="27">
        <v>200</v>
      </c>
      <c r="K57" s="12">
        <f t="shared" si="10"/>
        <v>40</v>
      </c>
      <c r="L57" s="51">
        <f t="shared" si="11"/>
        <v>2</v>
      </c>
      <c r="M57" s="56">
        <v>5.2</v>
      </c>
      <c r="N57" s="12">
        <f t="shared" si="12"/>
        <v>55</v>
      </c>
      <c r="O57" s="8">
        <f t="shared" si="13"/>
        <v>5.2</v>
      </c>
      <c r="P57" s="57">
        <f t="shared" si="14"/>
        <v>17.003921568627451</v>
      </c>
    </row>
    <row r="58" spans="1:16" ht="18.5" x14ac:dyDescent="0.4">
      <c r="A58" s="83"/>
      <c r="B58" s="63" t="s">
        <v>225</v>
      </c>
      <c r="C58" s="5" t="s">
        <v>220</v>
      </c>
      <c r="D58" s="3" t="s">
        <v>80</v>
      </c>
      <c r="E58" s="3" t="s">
        <v>15</v>
      </c>
      <c r="F58" s="46" t="s">
        <v>155</v>
      </c>
      <c r="G58" s="20">
        <v>11.3</v>
      </c>
      <c r="H58" s="12">
        <f t="shared" si="8"/>
        <v>40</v>
      </c>
      <c r="I58" s="21">
        <f t="shared" si="9"/>
        <v>8.8495575221238933</v>
      </c>
      <c r="J58" s="26">
        <v>147</v>
      </c>
      <c r="K58" s="12">
        <f t="shared" si="10"/>
        <v>58</v>
      </c>
      <c r="L58" s="21">
        <f t="shared" si="11"/>
        <v>1.47</v>
      </c>
      <c r="M58" s="29">
        <v>6.4</v>
      </c>
      <c r="N58" s="12">
        <f t="shared" si="12"/>
        <v>54</v>
      </c>
      <c r="O58" s="7">
        <f t="shared" si="13"/>
        <v>6.4</v>
      </c>
      <c r="P58" s="58">
        <f t="shared" si="14"/>
        <v>16.719557522123893</v>
      </c>
    </row>
    <row r="59" spans="1:16" ht="18.5" x14ac:dyDescent="0.4">
      <c r="A59" s="83"/>
      <c r="B59" s="62" t="s">
        <v>226</v>
      </c>
      <c r="C59" s="5" t="s">
        <v>221</v>
      </c>
      <c r="D59" s="3" t="s">
        <v>74</v>
      </c>
      <c r="E59" s="3" t="s">
        <v>75</v>
      </c>
      <c r="F59" s="46" t="s">
        <v>155</v>
      </c>
      <c r="G59" s="20">
        <v>11.3</v>
      </c>
      <c r="H59" s="12">
        <f t="shared" si="8"/>
        <v>40</v>
      </c>
      <c r="I59" s="21">
        <f t="shared" si="9"/>
        <v>8.8495575221238933</v>
      </c>
      <c r="J59" s="26">
        <v>201</v>
      </c>
      <c r="K59" s="12">
        <f t="shared" si="10"/>
        <v>38</v>
      </c>
      <c r="L59" s="21">
        <f t="shared" si="11"/>
        <v>2.0099999999999998</v>
      </c>
      <c r="M59" s="29">
        <v>4.5</v>
      </c>
      <c r="N59" s="12">
        <f t="shared" si="12"/>
        <v>56</v>
      </c>
      <c r="O59" s="7">
        <f t="shared" si="13"/>
        <v>4.5</v>
      </c>
      <c r="P59" s="58">
        <f t="shared" si="14"/>
        <v>15.359557522123893</v>
      </c>
    </row>
    <row r="60" spans="1:16" ht="18.5" x14ac:dyDescent="0.4">
      <c r="A60" s="83"/>
      <c r="B60" s="62" t="s">
        <v>226</v>
      </c>
      <c r="C60" s="5" t="s">
        <v>222</v>
      </c>
      <c r="D60" s="3" t="s">
        <v>84</v>
      </c>
      <c r="E60" s="3" t="s">
        <v>85</v>
      </c>
      <c r="F60" s="46" t="s">
        <v>155</v>
      </c>
      <c r="G60" s="20">
        <v>11.8</v>
      </c>
      <c r="H60" s="12">
        <f t="shared" si="8"/>
        <v>53</v>
      </c>
      <c r="I60" s="21">
        <f t="shared" si="9"/>
        <v>8.4745762711864394</v>
      </c>
      <c r="J60" s="26">
        <v>184</v>
      </c>
      <c r="K60" s="12">
        <f t="shared" si="10"/>
        <v>44</v>
      </c>
      <c r="L60" s="21">
        <f t="shared" si="11"/>
        <v>1.84</v>
      </c>
      <c r="M60" s="29">
        <v>4.3</v>
      </c>
      <c r="N60" s="12">
        <f t="shared" si="12"/>
        <v>57</v>
      </c>
      <c r="O60" s="7">
        <f t="shared" si="13"/>
        <v>4.3</v>
      </c>
      <c r="P60" s="58">
        <f t="shared" si="14"/>
        <v>14.61457627118644</v>
      </c>
    </row>
    <row r="61" spans="1:16" ht="19" thickBot="1" x14ac:dyDescent="0.4">
      <c r="A61" s="84"/>
      <c r="B61" s="62" t="s">
        <v>226</v>
      </c>
      <c r="C61" s="39" t="s">
        <v>223</v>
      </c>
      <c r="D61" s="47" t="s">
        <v>146</v>
      </c>
      <c r="E61" s="48" t="s">
        <v>147</v>
      </c>
      <c r="F61" s="49" t="s">
        <v>155</v>
      </c>
      <c r="G61" s="52">
        <v>11.1</v>
      </c>
      <c r="H61" s="23">
        <f t="shared" si="8"/>
        <v>34</v>
      </c>
      <c r="I61" s="53">
        <f t="shared" si="9"/>
        <v>9.0090090090090094</v>
      </c>
      <c r="J61" s="42">
        <v>160</v>
      </c>
      <c r="K61" s="23">
        <f t="shared" si="10"/>
        <v>54</v>
      </c>
      <c r="L61" s="53">
        <f t="shared" si="11"/>
        <v>1.6</v>
      </c>
      <c r="M61" s="30" t="s">
        <v>154</v>
      </c>
      <c r="N61" s="23" t="s">
        <v>154</v>
      </c>
      <c r="O61" s="59" t="s">
        <v>154</v>
      </c>
      <c r="P61" s="24" t="s">
        <v>153</v>
      </c>
    </row>
  </sheetData>
  <autoFilter ref="B3:P61">
    <filterColumn colId="2" showButton="0"/>
  </autoFilter>
  <mergeCells count="6">
    <mergeCell ref="M2:O2"/>
    <mergeCell ref="A2:F2"/>
    <mergeCell ref="D3:E3"/>
    <mergeCell ref="A4:A61"/>
    <mergeCell ref="G2:I2"/>
    <mergeCell ref="J2:L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TEPO</dc:creator>
  <cp:lastModifiedBy>aceraspire</cp:lastModifiedBy>
  <dcterms:created xsi:type="dcterms:W3CDTF">2017-10-05T15:53:21Z</dcterms:created>
  <dcterms:modified xsi:type="dcterms:W3CDTF">2017-10-06T09:47:16Z</dcterms:modified>
</cp:coreProperties>
</file>